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2932" yWindow="65428" windowWidth="30936" windowHeight="16896" activeTab="0"/>
  </bookViews>
  <sheets>
    <sheet name="Sheet1" sheetId="1" r:id="rId1"/>
  </sheets>
  <definedNames>
    <definedName name="_xlnm._FilterDatabase" localSheetId="0" hidden="1">'Sheet1'!$A$9:$K$82</definedName>
    <definedName name="_xlnm.Print_Area" localSheetId="0">'Sheet1'!$A$1:$K$82</definedName>
    <definedName name="_xlnm.Print_Titles" localSheetId="0">'Sheet1'!$1:$1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<sst xmlns="http://schemas.openxmlformats.org/spreadsheetml/2006/main" count="221" uniqueCount="156">
  <si>
    <t>სამშენებლო სამუშაოების დეფექტური აქტი</t>
  </si>
  <si>
    <t>პოზიცია</t>
  </si>
  <si>
    <t>ერთ. ფასი</t>
  </si>
  <si>
    <t>ჯამი ლარში</t>
  </si>
  <si>
    <t>სამუშაოების დასახელება</t>
  </si>
  <si>
    <t>განზ.</t>
  </si>
  <si>
    <t>ერთეულის ფასები წარმოდგენილ უნდა იქნას ლარში</t>
  </si>
  <si>
    <t>რაოდ.</t>
  </si>
  <si>
    <t>ჯამი</t>
  </si>
  <si>
    <t>მასალები</t>
  </si>
  <si>
    <t>ზედნადები ხარჯი</t>
  </si>
  <si>
    <t>ყველა თავის ჯამი</t>
  </si>
  <si>
    <t>გეგმიური მოგება</t>
  </si>
  <si>
    <t>დღგ</t>
  </si>
  <si>
    <t>%</t>
  </si>
  <si>
    <r>
      <t>მ</t>
    </r>
    <r>
      <rPr>
        <sz val="10"/>
        <rFont val="Calibri"/>
        <family val="2"/>
      </rPr>
      <t>²</t>
    </r>
  </si>
  <si>
    <r>
      <t>მ</t>
    </r>
    <r>
      <rPr>
        <sz val="10"/>
        <rFont val="Sylfaen"/>
        <family val="1"/>
      </rPr>
      <t>³</t>
    </r>
  </si>
  <si>
    <t>გრძ.მ</t>
  </si>
  <si>
    <t>ც</t>
  </si>
  <si>
    <t>კგ</t>
  </si>
  <si>
    <t>ბოლნისის მუნიციპალიტეტის დაბა კაზრეთში მდ. მაშავერაზე არსებული ხიდის შეკეთების სამუშაოები</t>
  </si>
  <si>
    <t>მშენებლობის პერიოდში გზის ინვენტარული ნიშნებით აღჭურვა</t>
  </si>
  <si>
    <t>2 გინ</t>
  </si>
  <si>
    <t>ხიდის შეკეთების სამუშაოების მთლიანი ჯამი</t>
  </si>
  <si>
    <t>ხიდის შეკთების სამუშაოები</t>
  </si>
  <si>
    <t xml:space="preserve"> ტრასის აღდგენა დამაგრება</t>
  </si>
  <si>
    <t>კმ</t>
  </si>
  <si>
    <t>ტრასის აღდგენა და დამაგრება კოორდინატთა სისტემაში</t>
  </si>
  <si>
    <t>1 ტად</t>
  </si>
  <si>
    <t>ტად 1.1</t>
  </si>
  <si>
    <t>გინ 2.1</t>
  </si>
  <si>
    <t>გამაფრთხილებელი, პრიორიტეტის, ამკრძალავი, მიმთითებელი და საინფორმაციო ინვენტარული საგზაო ნიშნები</t>
  </si>
  <si>
    <t>გინ 2.2</t>
  </si>
  <si>
    <t>გინ 2.3</t>
  </si>
  <si>
    <t>B-22.5 ბეტონის ქვესადგამი (0.1 კუბ. მ) საგზაო ნიშნებისთვის</t>
  </si>
  <si>
    <t>ლითონის დგარები (L=3,5 მ, Ø 70 მმ) საგზაო ნიშნებისთვის</t>
  </si>
  <si>
    <t>ინვენტარული მზის ენერგიაზე მომუშავე შუქნიშანის მოწყობა</t>
  </si>
  <si>
    <t>გინ 2.4</t>
  </si>
  <si>
    <t>მოსამზადებელი და წინასწარი სამუშაოები</t>
  </si>
  <si>
    <t>ხი ბოძები ზომით L=2.1 მ, Ø=20 სმ</t>
  </si>
  <si>
    <t>სამშენებლო მოედნის შემოფარგვლა ლითონის ბადით ხის ბოძებზე, ლითონის ბადე d=2.5 მმ, უჯრის ზომით 70X70 მმ, სიმაღლით 1.5 მ</t>
  </si>
  <si>
    <r>
      <t>ხიდის სავალი ნაწილის ჯერ ერთი ნახევრის, შემდეგ მეორე ნახევრის შემოღობვა ინვეტარული რკ. ბეტონის ანაკრები სპეცპროფილის ბლოკი (ნიუჯერსი) L=3,0 მ, V=0,75 მ</t>
    </r>
    <r>
      <rPr>
        <sz val="10"/>
        <rFont val="Calibri"/>
        <family val="2"/>
      </rPr>
      <t>³</t>
    </r>
    <r>
      <rPr>
        <sz val="11.5"/>
        <rFont val="Sylfaen"/>
        <family val="1"/>
      </rPr>
      <t xml:space="preserve">, </t>
    </r>
    <r>
      <rPr>
        <sz val="10"/>
        <rFont val="Sylfaen"/>
        <family val="1"/>
      </rPr>
      <t>შემდგომი დემონტაჟითა და ბაზაში დაბრუნებით</t>
    </r>
  </si>
  <si>
    <t>ძველი ხიდის მალის ნაშენის სავალ ნაწილზე და ტროტუარებზე ბეტონის საფარის დაშლა პნევმოჩაქუჩების გამოყენებით</t>
  </si>
  <si>
    <t>მალის ნაშენის სავალ ნაწილზე და ტროტუარებზე  ა/ბეტონის საფარის დაშლა პნევმოჩაქუჩების გამოყენებით, რ/ბ-ის კონსტრუქციამდე</t>
  </si>
  <si>
    <t>ძველი ხიდის მალის ნაშენის სავალ ნაწილზე და ტროტუარებზე ბეტონის საფარის დაშლა პნევმოჩაქუჩების გამოყენებით, რ/ბ-ის კონსტრუქციამდე</t>
  </si>
  <si>
    <t>ბურჯებთან და მისასვლელებზე არსებული ა/ბეტონის საფარის დაშლა პნევმოჩაქუჩების გამოყენებით</t>
  </si>
  <si>
    <t>ტნ</t>
  </si>
  <si>
    <t xml:space="preserve">ბურჯებთან და მისასვლელებზე არსებული ღორღის საფუძვლის მოხსნა ფრაქციით 0-40 მმ  </t>
  </si>
  <si>
    <t>დაშლილი ა/ბეტონის გატანა ნაყარში 5 კმ-ზე</t>
  </si>
  <si>
    <t>დაშლილი ბეტონის გატანა ნაყარში 5 კმ-ზე</t>
  </si>
  <si>
    <t>მოხსნილი ღორღის საფუძვლის გატანა ნაყარში 5 კმ-ზე</t>
  </si>
  <si>
    <t xml:space="preserve">ბოლნისის მხრიდან ხიდის მისასვლელებამდე მარცხენა მხარეს სამშენებლო ბაზის მოწყობად სამშენებლო მოედნის მოსწორება ბულდოზერით, გადაადგილება 20 მ-ზე </t>
  </si>
  <si>
    <t>ბოლნისის მხრიდან ხიდის მისასვლელებამდე მარცხენა მხარეს სამშენებლო ბაზის მოწყობად სამშენებლო მოედნის მოხრეშვა-მოშანდაკება კარიერიდან მოზიდული ქვიშა-ხრეშოვანი მასალით და დატკეპნა (ტკეპნის კოეფიციენტი კ-1.22-ით)</t>
  </si>
  <si>
    <t>3 მწ</t>
  </si>
  <si>
    <t>მწ 3.1</t>
  </si>
  <si>
    <t>მწ 3.2</t>
  </si>
  <si>
    <t>მწ 3.3</t>
  </si>
  <si>
    <t>მწ 3.4</t>
  </si>
  <si>
    <t>მწ 3.5</t>
  </si>
  <si>
    <t>მწ 3.6</t>
  </si>
  <si>
    <t>მწ 3.7</t>
  </si>
  <si>
    <t>მწ 3.8</t>
  </si>
  <si>
    <t>მწ 3.9</t>
  </si>
  <si>
    <t>მწ 3.10</t>
  </si>
  <si>
    <t>მწ 3.11</t>
  </si>
  <si>
    <t>მწ 3.12</t>
  </si>
  <si>
    <t>მწ 3.13</t>
  </si>
  <si>
    <t>მწ 3.14</t>
  </si>
  <si>
    <t>მწ 3.15</t>
  </si>
  <si>
    <t>მწ 3.16</t>
  </si>
  <si>
    <t>ხიდზე არსებული მოაჯირის დემონაჟი და დასაწყობება შემდგომი მონტაჟისთვის</t>
  </si>
  <si>
    <t>4 ხმსნ</t>
  </si>
  <si>
    <t>ხიდის მალის ნაშენი და სავალი ნაწილი</t>
  </si>
  <si>
    <t>ხმსნ 4.1</t>
  </si>
  <si>
    <t>მალის ნაშენის ბეტონის დაზიანებული ზედაპირის დამუშავება სილაჭავლური აპარატით</t>
  </si>
  <si>
    <t>მჭიდი საცხის (მასალის ტიპი - CR246 sto) ეთჯერადი დატანა გასუფთავებულ ზედაპირზე</t>
  </si>
  <si>
    <t>პოლიმერული ბეტონის 4 სმ საშუალო სისქის ფენის დატანა მომზადებულ ზედაპირზე და შელესვა</t>
  </si>
  <si>
    <t>არსებული ლითონის მოაჯირის დაზიანებული სექციების რეაბილიტაცია, ყველა სექციის  გაწმენდა სილაჭავლური აპარატით</t>
  </si>
  <si>
    <t>დამუშავებული ლითონის მოაჯირის დამუშავება ოლიფით და შეღებვა ნიტრო ემალის საღებავით</t>
  </si>
  <si>
    <t>ლითონის შეღებილი მოაჯირების მონტაჟი</t>
  </si>
  <si>
    <t>ხმსნ 4.2</t>
  </si>
  <si>
    <t>ხმსნ 4.3</t>
  </si>
  <si>
    <t>ხმსნ 4.4</t>
  </si>
  <si>
    <t>ხმსნ 4.5</t>
  </si>
  <si>
    <t>ხმსნ 4.6</t>
  </si>
  <si>
    <t>ხმსნ 4.7</t>
  </si>
  <si>
    <t>ხმსნ 4.8</t>
  </si>
  <si>
    <t>ხმსნ 4.9</t>
  </si>
  <si>
    <t>ხმსნ 4.10</t>
  </si>
  <si>
    <t xml:space="preserve">ხიდის იმ მხარეს საითაც ბორდიურია წყალგამშვები ძაბრებისთვის არსებული  ნახვრეტების გაფართოება პნევმოჩაქუჩებით. </t>
  </si>
  <si>
    <t>წყალგამშვები თუჯის ძაბრების მონტაჟი დრენაჟის მოსაწყობად</t>
  </si>
  <si>
    <t>დაშლილი ბეტონის ნარჩენების გატანა ნაყარში 5 კმ-ზე</t>
  </si>
  <si>
    <t>წყალგამშვები პლასტმასის d=150 მმ;  L=2.0 მ მილების მონტაჟი</t>
  </si>
  <si>
    <t>სავალ ნაწილზე მჭლე ბეტონის მოწყობა 
B-15 F200 W6</t>
  </si>
  <si>
    <t>სავალი ნაწილის შემასწორებელი ფენის მოწყობა არმირებული ბეტონით (2,0%-იანი დახრით), ბეტონი B-30 F200 W6</t>
  </si>
  <si>
    <t>სავალი ნაწილის შემასწორებელი ფენის მოწყობა არმირებული ბეტონით (2,0%-იანი დახრით), შენადუღი არმატურა Ø=6 მმ, უჯრედის ზომა 15 სმX15 სმ</t>
  </si>
  <si>
    <t>ხიდის სავალ ნაწილზე ,,მემბრანული ტიპის" ჰიდროიზოლაციის მოწყობა</t>
  </si>
  <si>
    <t>ხმსნ 4.11</t>
  </si>
  <si>
    <t>ხმსნ 4.12</t>
  </si>
  <si>
    <t>ხმსნ 4.13</t>
  </si>
  <si>
    <t>ხმსნ 4.14</t>
  </si>
  <si>
    <t>ხმსნ 4.15</t>
  </si>
  <si>
    <t>ხმსნ 4.16</t>
  </si>
  <si>
    <t>ხმსნ 4.17</t>
  </si>
  <si>
    <r>
      <t>საფარის ზედა ფენაზე თხევადი ბიტუმის  მოსხმა 1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</rPr>
      <t>-ზე 300 გრ.</t>
    </r>
  </si>
  <si>
    <t>მალის ნაშენის სავალ ნაწილზე საფარის ქვედა ფენის მოწყობა წვრილმარცვლოვანი მკვრივი ღორღოვანი ა/ბეტონის ცხელი ნარევით, ტიპი B, მარკა II, სისქით 5 სმ</t>
  </si>
  <si>
    <t>მალის ნაშენის სავალ ნაწილზე საფარის ზედა ფენის მოწყობა წვრილმარცვლოვანი მკვრივი ღორღოვანი ა/ბეტონის ცხელი ნარევით, ტიპი B, მარკა II, სისქით 4 სმ</t>
  </si>
  <si>
    <t>5 ხმვშ</t>
  </si>
  <si>
    <t>ხიდის მიწის ვაკისთან შეუღლება</t>
  </si>
  <si>
    <t>ხმვშ 5.1</t>
  </si>
  <si>
    <t>მ³</t>
  </si>
  <si>
    <t>გრუნტის დამუშაება ხელით</t>
  </si>
  <si>
    <r>
      <t>ხიდიდ მისასლელებთან გრუნტის დამუშავება ექსკავატორით  ჩამჩის მოცულობით 0,5 მ</t>
    </r>
    <r>
      <rPr>
        <sz val="10"/>
        <color theme="1"/>
        <rFont val="Calibri"/>
        <family val="2"/>
      </rPr>
      <t>³</t>
    </r>
    <r>
      <rPr>
        <sz val="10"/>
        <color theme="1"/>
        <rFont val="Sylfaen"/>
        <family val="1"/>
      </rPr>
      <t xml:space="preserve"> დატვირთვა ა/თვითმცლელებზე და გატანა ნაგავსაყრელზე</t>
    </r>
  </si>
  <si>
    <t>გაბიონის ყუთებით დამჭერი ვარცლის მოსაწყობად ხიდის განივად გაბიონის ყუთებისთვის და გადასასვლელი ფილებისთვის ღორღის ფენის ფენის მოწყობა ფრაქციით 0-40 მმ სისქით 30 სმ  (ტკეპნის კოეფიციენტის გათვალისწინებით k=1.26)</t>
  </si>
  <si>
    <t>ხიდის გრძივად ღორღის ფენის ფენის მოწყობა ფრაქციით 0-40 მმ  სისქით 3 სმ  (ტკეპნის კოეფიციენტის 
გათვალისწინებით k=1.26)</t>
  </si>
  <si>
    <t>ხიდის განივად და გრძივად გაბიონის ყუთების (უჯრედის ზომით 8X10 სმ, მავთულის d=2,7 მმ, EN10223-3 ნორმის შესაბამისი) დაწყობა ზომით 1X1X1,5მ. ნაწიბურების ჩამაგრება d=2.2 მმ მავთულით</t>
  </si>
  <si>
    <t>ხმვშ 5.2</t>
  </si>
  <si>
    <t>ხმვშ 5.3</t>
  </si>
  <si>
    <t>ხმვშ 5.4</t>
  </si>
  <si>
    <t>ხმვშ 5.5</t>
  </si>
  <si>
    <t>ხმვშ 5.6</t>
  </si>
  <si>
    <t>ხმვშ 5.7</t>
  </si>
  <si>
    <t>ხმვშ 5.8</t>
  </si>
  <si>
    <t>ხმვშ 5.9</t>
  </si>
  <si>
    <t>ხმვშ 5.10</t>
  </si>
  <si>
    <t>ხმვშ 5.11</t>
  </si>
  <si>
    <t>გაბიონის ყუთების შევსება ყორე ქვით</t>
  </si>
  <si>
    <t>გადასასვლელი ფილების ბეტონის მოსამზადებელი ფენის მოწყობა B-22.5 F200 W6, სისქით 10 სმ</t>
  </si>
  <si>
    <t>მონ. რკ. ბეტონის გადასასვლელი ფილებისთვის 30 სმ სისქით ბეტონი B-30 F200 W6-ის მოწყობა</t>
  </si>
  <si>
    <t>მონ. რკ. ბეტონის გადასასვლელი ფილების არმირების მოწყობა პროექტის მიხედვით, არმატურა AIII-ით</t>
  </si>
  <si>
    <t>მონ. რკ. ბეტონის გადასასვლელი ფილების მალის ნაშენთან შეერთების ადგილის ბიტუმის მასტიკით შევსება</t>
  </si>
  <si>
    <t>მონ. რკ. ბეტონის გადასასვლელი ფილების მალის ნაშენზე ჩამოდების ადგილას ცემენტის ხსნარის მოწყობა</t>
  </si>
  <si>
    <t>დამჭერი ვარცლის შევსება მსხვილმარცვლოვანი ქვიშით (დატკეპნის კოეფიციენტის გათვალისწინებით K=1.22)</t>
  </si>
  <si>
    <t>ფილის თავზე წვრილმარცვლოვანი მკვრივი, ა/ბეტონის ცხელი ნარევით სისქით 4 სმ</t>
  </si>
  <si>
    <t>მისასვლელის სავალ ნაწილზე ღორღის ფენის მოწყობა ფრაქციით 0-40 მმ  სისქით 15 სმ  (ტკეპნის კოეფიციენტის 
გათვალისწინებით k=1.26)</t>
  </si>
  <si>
    <r>
      <t>საფარის ზედა ფენაზე თხევადი ბიტუმის  მოსხმა 1 მ</t>
    </r>
    <r>
      <rPr>
        <sz val="10"/>
        <rFont val="Calibri"/>
        <family val="2"/>
      </rPr>
      <t>²</t>
    </r>
    <r>
      <rPr>
        <sz val="10"/>
        <rFont val="Sylfaen"/>
        <family val="1"/>
      </rPr>
      <t>-ზე 700 გრ.</t>
    </r>
  </si>
  <si>
    <t>საფარის ქვედა ფენის მოწყობა მსხვილმარცვლოვანი ფოროვანი, ა/ბეტონის ცხელი ნარევით, ტიპი B, მარკა II, სისქით 7 სმ</t>
  </si>
  <si>
    <t>საფარის ზედა ფენაზე თხევადი ბიტუმის  მოსხმა 1 მ²-ზე 300 გრ.</t>
  </si>
  <si>
    <t>საფარის ზედა ფენის მოწყობა წვრილმარცვლოვანი მკვრივი ღორღოვანი ა/ბეტონის ცხელი ნარევით, ტიპი B, მარკა II, სისქით 4 სმ</t>
  </si>
  <si>
    <t>გვერდულების მოწყობა ღორღის ფენით ფრაქციით 0-40 მმ (ტკეპნის კოეფიციენტის გათვალისწინებით k=1.26)</t>
  </si>
  <si>
    <t>მისასვლელებთან დრენირებული გრუნტით ქვიშა ხრეშით კონუსების მოწყობა (ტკეპნის კოეფიციენტის გათვალისწინებით K=1.22)</t>
  </si>
  <si>
    <r>
      <t>სატრანსპორტო შეზღუდვისათვის ხიდზე და მისასვლელებზე რკ. ბეტონის ანაკრები სპეცპროფილის ბლოკი (ნიუჯერსი) L=3,0 მ V=0,75 მ</t>
    </r>
    <r>
      <rPr>
        <sz val="10"/>
        <color theme="1"/>
        <rFont val="Calibri"/>
        <family val="2"/>
      </rPr>
      <t>³</t>
    </r>
  </si>
  <si>
    <r>
      <t>ხიდის მალის ნაშენზე და მისასვლელებზე რკ. ბეტონის ანაკრები სპეცპროფილის ბლოკის (ნიუჯერსი) L=3,0 მ V=0,75 მ</t>
    </r>
    <r>
      <rPr>
        <sz val="10"/>
        <color theme="1"/>
        <rFont val="Calibri"/>
        <family val="2"/>
      </rPr>
      <t>³</t>
    </r>
    <r>
      <rPr>
        <sz val="10"/>
        <color theme="1"/>
        <rFont val="Sylfaen"/>
        <family val="1"/>
      </rPr>
      <t xml:space="preserve"> შეღებვა "ზებრა" ანტისეპტიკური საღებავით, ორჯერ</t>
    </r>
  </si>
  <si>
    <t>სამშენებლო ნაგვის გატანა ნაგავსაყრელზე 25 კმ-ზე</t>
  </si>
  <si>
    <t>ხმვშ 5.12</t>
  </si>
  <si>
    <t>ხმვშ 5.13</t>
  </si>
  <si>
    <t>ხმვშ 5.14</t>
  </si>
  <si>
    <t>ხმვშ 5.15</t>
  </si>
  <si>
    <t>ხმვშ 5.16</t>
  </si>
  <si>
    <t>ხმვშ 5.17</t>
  </si>
  <si>
    <t>ხმვშ 5.18</t>
  </si>
  <si>
    <t>ხმვშ 5.19</t>
  </si>
  <si>
    <t>ხმვშ 5.20</t>
  </si>
  <si>
    <t>ხმვშ 5.21</t>
  </si>
  <si>
    <t>ხმვშ 5.22</t>
  </si>
  <si>
    <t>ხმვშ 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</si>
</sst>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₾-437]_-;\-* #,##0.00\ [$₾-437]_-;_-* &quot;-&quot;??\ [$₾-437]_-;_-@_-"/>
    <numFmt numFmtId="165" formatCode="#,##0.00\ [$₾-437]"/>
    <numFmt numFmtId="166" formatCode="#,##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Sylfae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0"/>
      <color theme="1"/>
      <name val="Times New Roman"/>
      <family val="1"/>
    </font>
    <font>
      <b/>
      <sz val="10"/>
      <color rgb="FFFF0000"/>
      <name val="Sylfaen"/>
      <family val="1"/>
    </font>
    <font>
      <sz val="10"/>
      <color theme="1"/>
      <name val="AcadNusx"/>
      <family val="2"/>
    </font>
    <font>
      <b/>
      <sz val="12"/>
      <name val="Sylfaen"/>
      <family val="1"/>
    </font>
    <font>
      <sz val="11"/>
      <name val="Times New Roman"/>
      <family val="1"/>
    </font>
    <font>
      <sz val="11"/>
      <name val="Sylfaen"/>
      <family val="1"/>
    </font>
    <font>
      <b/>
      <sz val="10"/>
      <color theme="1"/>
      <name val="Sylfaen"/>
      <family val="1"/>
    </font>
    <font>
      <b/>
      <i/>
      <sz val="14"/>
      <color theme="1"/>
      <name val="Sylfaen"/>
      <family val="1"/>
    </font>
    <font>
      <b/>
      <i/>
      <sz val="14"/>
      <name val="Sylfaen"/>
      <family val="1"/>
    </font>
    <font>
      <sz val="10"/>
      <name val="Sylfae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  <font>
      <sz val="10"/>
      <name val="Arial Cyr"/>
      <family val="2"/>
    </font>
    <font>
      <sz val="10"/>
      <color rgb="FFFF0000"/>
      <name val="Arial Cyr"/>
      <family val="2"/>
    </font>
    <font>
      <b/>
      <i/>
      <sz val="12"/>
      <name val="Sylfaen"/>
      <family val="1"/>
    </font>
    <font>
      <sz val="12"/>
      <name val="Sylfaen"/>
      <family val="1"/>
    </font>
    <font>
      <sz val="10"/>
      <name val="Calibri"/>
      <family val="2"/>
    </font>
    <font>
      <b/>
      <sz val="11"/>
      <name val="Sylfaen"/>
      <family val="1"/>
    </font>
    <font>
      <b/>
      <sz val="11"/>
      <color theme="1"/>
      <name val="Sylfaen"/>
      <family val="1"/>
    </font>
    <font>
      <sz val="11.5"/>
      <name val="Sylfaen"/>
      <family val="1"/>
    </font>
    <font>
      <sz val="10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9" fillId="0" borderId="0" applyFont="0" applyFill="0" applyBorder="0" applyAlignment="0" applyProtection="0"/>
    <xf numFmtId="0" fontId="19" fillId="0" borderId="0">
      <alignment/>
      <protection/>
    </xf>
  </cellStyleXfs>
  <cellXfs count="96">
    <xf numFmtId="0" fontId="0" fillId="0" borderId="0" xfId="0"/>
    <xf numFmtId="4" fontId="4" fillId="0" borderId="0" xfId="0" applyNumberFormat="1" applyFont="1" applyFill="1"/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/>
    <xf numFmtId="4" fontId="7" fillId="0" borderId="0" xfId="0" applyNumberFormat="1" applyFont="1" applyFill="1"/>
    <xf numFmtId="4" fontId="8" fillId="0" borderId="0" xfId="0" applyNumberFormat="1" applyFont="1" applyFill="1" applyAlignment="1">
      <alignment vertical="center"/>
    </xf>
    <xf numFmtId="4" fontId="6" fillId="0" borderId="0" xfId="0" applyNumberFormat="1" applyFont="1" applyFill="1"/>
    <xf numFmtId="4" fontId="6" fillId="0" borderId="0" xfId="0" applyNumberFormat="1" applyFont="1" applyFill="1" applyAlignment="1">
      <alignment horizontal="center" vertical="center" wrapText="1"/>
    </xf>
    <xf numFmtId="44" fontId="6" fillId="0" borderId="0" xfId="16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/>
    <xf numFmtId="4" fontId="10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44" fontId="12" fillId="0" borderId="0" xfId="16" applyFont="1"/>
    <xf numFmtId="4" fontId="7" fillId="0" borderId="0" xfId="0" applyNumberFormat="1" applyFont="1"/>
    <xf numFmtId="0" fontId="14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44" fontId="14" fillId="2" borderId="3" xfId="16" applyFont="1" applyFill="1" applyBorder="1" applyAlignment="1">
      <alignment horizontal="left" vertical="center"/>
    </xf>
    <xf numFmtId="0" fontId="13" fillId="2" borderId="4" xfId="0" applyFont="1" applyFill="1" applyBorder="1" applyAlignment="1">
      <alignment vertical="center"/>
    </xf>
    <xf numFmtId="44" fontId="13" fillId="2" borderId="5" xfId="16" applyFont="1" applyFill="1" applyBorder="1" applyAlignment="1">
      <alignment vertical="center"/>
    </xf>
    <xf numFmtId="3" fontId="16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/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17" fillId="0" borderId="0" xfId="0" applyNumberFormat="1" applyFont="1" applyFill="1"/>
    <xf numFmtId="0" fontId="18" fillId="0" borderId="0" xfId="0" applyFont="1" applyFill="1"/>
    <xf numFmtId="4" fontId="7" fillId="3" borderId="0" xfId="0" applyNumberFormat="1" applyFont="1" applyFill="1"/>
    <xf numFmtId="0" fontId="6" fillId="0" borderId="4" xfId="0" applyFont="1" applyFill="1" applyBorder="1" applyAlignment="1">
      <alignment horizontal="left" vertical="center" wrapText="1"/>
    </xf>
    <xf numFmtId="4" fontId="5" fillId="2" borderId="7" xfId="0" applyNumberFormat="1" applyFont="1" applyFill="1" applyBorder="1" applyAlignment="1">
      <alignment horizontal="left" vertical="center"/>
    </xf>
    <xf numFmtId="4" fontId="16" fillId="0" borderId="7" xfId="0" applyNumberFormat="1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44" fontId="20" fillId="0" borderId="0" xfId="16" applyFont="1"/>
    <xf numFmtId="44" fontId="20" fillId="0" borderId="0" xfId="16" applyFont="1" applyAlignment="1">
      <alignment horizontal="center" vertical="center" wrapText="1"/>
    </xf>
    <xf numFmtId="164" fontId="16" fillId="0" borderId="8" xfId="16" applyNumberFormat="1" applyFont="1" applyFill="1" applyBorder="1" applyAlignment="1">
      <alignment horizontal="center" vertical="center"/>
    </xf>
    <xf numFmtId="164" fontId="13" fillId="2" borderId="5" xfId="16" applyNumberFormat="1" applyFont="1" applyFill="1" applyBorder="1" applyAlignment="1">
      <alignment vertical="center"/>
    </xf>
    <xf numFmtId="0" fontId="13" fillId="0" borderId="9" xfId="21" applyFont="1" applyBorder="1" applyAlignment="1">
      <alignment horizontal="center" vertical="center" wrapText="1"/>
      <protection/>
    </xf>
    <xf numFmtId="0" fontId="13" fillId="2" borderId="10" xfId="0" applyFont="1" applyFill="1" applyBorder="1" applyAlignment="1">
      <alignment vertical="center"/>
    </xf>
    <xf numFmtId="0" fontId="13" fillId="0" borderId="11" xfId="21" applyFont="1" applyBorder="1" applyAlignment="1">
      <alignment vertical="center" wrapText="1"/>
      <protection/>
    </xf>
    <xf numFmtId="4" fontId="16" fillId="0" borderId="12" xfId="0" applyNumberFormat="1" applyFont="1" applyFill="1" applyBorder="1" applyAlignment="1">
      <alignment horizontal="center" vertical="center"/>
    </xf>
    <xf numFmtId="164" fontId="16" fillId="0" borderId="13" xfId="16" applyNumberFormat="1" applyFont="1" applyFill="1" applyBorder="1" applyAlignment="1">
      <alignment horizontal="center" vertical="center"/>
    </xf>
    <xf numFmtId="164" fontId="21" fillId="0" borderId="13" xfId="16" applyNumberFormat="1" applyFont="1" applyFill="1" applyBorder="1" applyAlignment="1">
      <alignment horizontal="center" vertical="center"/>
    </xf>
    <xf numFmtId="164" fontId="21" fillId="0" borderId="13" xfId="16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left" vertical="center" wrapText="1"/>
    </xf>
    <xf numFmtId="3" fontId="16" fillId="0" borderId="1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164" fontId="15" fillId="4" borderId="20" xfId="16" applyNumberFormat="1" applyFont="1" applyFill="1" applyBorder="1" applyAlignment="1">
      <alignment horizontal="center" vertical="center" wrapText="1"/>
    </xf>
    <xf numFmtId="165" fontId="16" fillId="0" borderId="17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/>
    </xf>
    <xf numFmtId="4" fontId="16" fillId="0" borderId="7" xfId="22" applyNumberFormat="1" applyFont="1" applyFill="1" applyBorder="1" applyAlignment="1">
      <alignment horizontal="left" vertical="center" wrapText="1"/>
      <protection/>
    </xf>
    <xf numFmtId="166" fontId="16" fillId="0" borderId="6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0" fontId="13" fillId="0" borderId="22" xfId="21" applyFont="1" applyBorder="1" applyAlignment="1">
      <alignment horizontal="center" vertical="center" wrapText="1"/>
      <protection/>
    </xf>
    <xf numFmtId="0" fontId="13" fillId="0" borderId="23" xfId="21" applyFont="1" applyBorder="1" applyAlignment="1">
      <alignment horizontal="center" vertical="center" wrapText="1"/>
      <protection/>
    </xf>
    <xf numFmtId="44" fontId="5" fillId="0" borderId="24" xfId="16" applyFont="1" applyBorder="1" applyAlignment="1">
      <alignment horizontal="center" vertical="center" wrapText="1"/>
    </xf>
    <xf numFmtId="44" fontId="5" fillId="0" borderId="25" xfId="16" applyFont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left" vertical="center" wrapText="1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left" vertical="center"/>
    </xf>
    <xf numFmtId="4" fontId="2" fillId="0" borderId="0" xfId="20" applyNumberFormat="1" applyFont="1" applyFill="1" applyAlignment="1">
      <alignment horizontal="center" vertical="center"/>
      <protection/>
    </xf>
    <xf numFmtId="4" fontId="3" fillId="0" borderId="0" xfId="20" applyNumberFormat="1" applyFont="1" applyFill="1" applyAlignment="1">
      <alignment horizontal="center" vertical="center"/>
      <protection/>
    </xf>
    <xf numFmtId="4" fontId="5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 wrapText="1"/>
    </xf>
    <xf numFmtId="4" fontId="13" fillId="0" borderId="28" xfId="0" applyNumberFormat="1" applyFont="1" applyBorder="1" applyAlignment="1">
      <alignment horizontal="center" vertical="center" wrapText="1"/>
    </xf>
    <xf numFmtId="4" fontId="13" fillId="0" borderId="29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3 2" xfId="22"/>
    <cellStyle name="Comma 2" xfId="23"/>
    <cellStyle name="Normal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tabSelected="1" view="pageBreakPreview" zoomScale="115" zoomScaleSheetLayoutView="115" workbookViewId="0" topLeftCell="A1">
      <pane xSplit="4" ySplit="8" topLeftCell="E9" activePane="bottomRight" state="frozen"/>
      <selection pane="topRight" activeCell="F1" sqref="F1"/>
      <selection pane="bottomLeft" activeCell="A9" sqref="A9"/>
      <selection pane="bottomRight" activeCell="B73" sqref="B73"/>
    </sheetView>
  </sheetViews>
  <sheetFormatPr defaultColWidth="9.140625" defaultRowHeight="15"/>
  <cols>
    <col min="1" max="1" width="9.57421875" style="43" customWidth="1"/>
    <col min="2" max="2" width="51.7109375" style="43" customWidth="1"/>
    <col min="3" max="3" width="8.28125" style="43" customWidth="1"/>
    <col min="4" max="4" width="9.7109375" style="44" customWidth="1"/>
    <col min="5" max="5" width="11.421875" style="44" customWidth="1"/>
    <col min="6" max="6" width="12.7109375" style="44" customWidth="1"/>
    <col min="7" max="7" width="11.421875" style="44" customWidth="1"/>
    <col min="8" max="8" width="12.7109375" style="44" customWidth="1"/>
    <col min="9" max="9" width="11.421875" style="44" customWidth="1"/>
    <col min="10" max="10" width="12.7109375" style="44" customWidth="1"/>
    <col min="11" max="11" width="16.7109375" style="46" customWidth="1"/>
    <col min="12" max="16384" width="9.140625" style="43" customWidth="1"/>
  </cols>
  <sheetData>
    <row r="1" spans="1:11" s="1" customFormat="1" ht="21.6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s="3" customFormat="1" ht="13.8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2"/>
    </row>
    <row r="3" spans="2:12" s="4" customFormat="1" ht="15">
      <c r="B3" s="5"/>
      <c r="C3" s="5"/>
      <c r="D3" s="6"/>
      <c r="E3" s="7"/>
      <c r="F3" s="7"/>
      <c r="G3" s="7"/>
      <c r="H3" s="7"/>
      <c r="I3" s="7"/>
      <c r="J3" s="7"/>
      <c r="K3" s="8"/>
      <c r="L3" s="9"/>
    </row>
    <row r="4" spans="1:11" s="10" customFormat="1" ht="18" customHeight="1">
      <c r="A4" s="89" t="s">
        <v>6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s="12" customFormat="1" ht="16.8" thickBot="1">
      <c r="A5" s="11"/>
      <c r="K5" s="13"/>
    </row>
    <row r="6" spans="1:11" s="14" customFormat="1" ht="13.95" customHeight="1">
      <c r="A6" s="90" t="s">
        <v>1</v>
      </c>
      <c r="B6" s="92" t="s">
        <v>4</v>
      </c>
      <c r="C6" s="92" t="s">
        <v>5</v>
      </c>
      <c r="D6" s="94" t="s">
        <v>7</v>
      </c>
      <c r="E6" s="76" t="s">
        <v>9</v>
      </c>
      <c r="F6" s="77"/>
      <c r="G6" s="76" t="s">
        <v>9</v>
      </c>
      <c r="H6" s="77"/>
      <c r="I6" s="76" t="s">
        <v>9</v>
      </c>
      <c r="J6" s="77"/>
      <c r="K6" s="78" t="s">
        <v>3</v>
      </c>
    </row>
    <row r="7" spans="1:11" s="14" customFormat="1" ht="15" customHeight="1" thickBot="1">
      <c r="A7" s="91"/>
      <c r="B7" s="93"/>
      <c r="C7" s="93"/>
      <c r="D7" s="95"/>
      <c r="E7" s="51" t="s">
        <v>2</v>
      </c>
      <c r="F7" s="49" t="s">
        <v>8</v>
      </c>
      <c r="G7" s="51" t="s">
        <v>2</v>
      </c>
      <c r="H7" s="49" t="s">
        <v>8</v>
      </c>
      <c r="I7" s="51" t="s">
        <v>2</v>
      </c>
      <c r="J7" s="49" t="s">
        <v>8</v>
      </c>
      <c r="K7" s="79"/>
    </row>
    <row r="8" spans="1:11" s="14" customFormat="1" ht="18.6">
      <c r="A8" s="15"/>
      <c r="B8" s="16" t="s">
        <v>24</v>
      </c>
      <c r="C8" s="17"/>
      <c r="D8" s="17"/>
      <c r="E8" s="17"/>
      <c r="F8" s="17"/>
      <c r="G8" s="17"/>
      <c r="H8" s="17"/>
      <c r="I8" s="17"/>
      <c r="J8" s="17"/>
      <c r="K8" s="18"/>
    </row>
    <row r="9" spans="1:11" s="14" customFormat="1" ht="14.4">
      <c r="A9" s="70" t="s">
        <v>28</v>
      </c>
      <c r="B9" s="71" t="s">
        <v>25</v>
      </c>
      <c r="C9" s="19"/>
      <c r="D9" s="19"/>
      <c r="E9" s="19"/>
      <c r="F9" s="50"/>
      <c r="G9" s="19"/>
      <c r="H9" s="50"/>
      <c r="I9" s="19"/>
      <c r="J9" s="50"/>
      <c r="K9" s="20"/>
    </row>
    <row r="10" spans="1:19" s="4" customFormat="1" ht="27.6">
      <c r="A10" s="73" t="s">
        <v>29</v>
      </c>
      <c r="B10" s="22" t="s">
        <v>27</v>
      </c>
      <c r="C10" s="23" t="s">
        <v>26</v>
      </c>
      <c r="D10" s="24">
        <v>0.3</v>
      </c>
      <c r="E10" s="24"/>
      <c r="F10" s="68">
        <f>ROUND(D10*E10,2)</f>
        <v>0</v>
      </c>
      <c r="G10" s="24"/>
      <c r="H10" s="68">
        <f>ROUND(D10*G10,2)</f>
        <v>0</v>
      </c>
      <c r="I10" s="24"/>
      <c r="J10" s="68">
        <f>ROUND(D10*I10,2)</f>
        <v>0</v>
      </c>
      <c r="K10" s="47">
        <f>F10+H10+J10</f>
        <v>0</v>
      </c>
      <c r="M10" s="25"/>
      <c r="N10" s="25"/>
      <c r="O10" s="25"/>
      <c r="P10" s="25"/>
      <c r="Q10" s="25"/>
      <c r="R10" s="25"/>
      <c r="S10" s="25"/>
    </row>
    <row r="11" spans="1:19" s="14" customFormat="1" ht="13.8">
      <c r="A11" s="69" t="s">
        <v>22</v>
      </c>
      <c r="B11" s="31" t="s">
        <v>21</v>
      </c>
      <c r="C11" s="19"/>
      <c r="D11" s="19"/>
      <c r="E11" s="19"/>
      <c r="F11" s="50"/>
      <c r="G11" s="19"/>
      <c r="H11" s="50"/>
      <c r="I11" s="19"/>
      <c r="J11" s="50"/>
      <c r="K11" s="48"/>
      <c r="M11" s="25"/>
      <c r="N11" s="25"/>
      <c r="O11" s="25"/>
      <c r="P11" s="25"/>
      <c r="Q11" s="25"/>
      <c r="R11" s="25"/>
      <c r="S11" s="25"/>
    </row>
    <row r="12" spans="1:19" s="28" customFormat="1" ht="41.4">
      <c r="A12" s="73" t="s">
        <v>30</v>
      </c>
      <c r="B12" s="26" t="s">
        <v>31</v>
      </c>
      <c r="C12" s="23" t="s">
        <v>18</v>
      </c>
      <c r="D12" s="27">
        <v>10</v>
      </c>
      <c r="E12" s="27"/>
      <c r="F12" s="68">
        <f aca="true" t="shared" si="0" ref="F12:F15">ROUND(D12*E12,2)</f>
        <v>0</v>
      </c>
      <c r="G12" s="24"/>
      <c r="H12" s="68">
        <f aca="true" t="shared" si="1" ref="H12:H15">ROUND(D12*G12,2)</f>
        <v>0</v>
      </c>
      <c r="I12" s="24"/>
      <c r="J12" s="68">
        <f aca="true" t="shared" si="2" ref="J12:J15">ROUND(D12*I12,2)</f>
        <v>0</v>
      </c>
      <c r="K12" s="47">
        <f aca="true" t="shared" si="3" ref="K12:K15">F12+H12+J12</f>
        <v>0</v>
      </c>
      <c r="M12" s="25"/>
      <c r="N12" s="25"/>
      <c r="O12" s="25"/>
      <c r="P12" s="25"/>
      <c r="Q12" s="25"/>
      <c r="R12" s="25"/>
      <c r="S12" s="25"/>
    </row>
    <row r="13" spans="1:19" s="4" customFormat="1" ht="27.6">
      <c r="A13" s="73" t="s">
        <v>32</v>
      </c>
      <c r="B13" s="22" t="s">
        <v>35</v>
      </c>
      <c r="C13" s="23" t="s">
        <v>18</v>
      </c>
      <c r="D13" s="24">
        <v>10</v>
      </c>
      <c r="E13" s="24"/>
      <c r="F13" s="68">
        <f t="shared" si="0"/>
        <v>0</v>
      </c>
      <c r="G13" s="24"/>
      <c r="H13" s="68">
        <f t="shared" si="1"/>
        <v>0</v>
      </c>
      <c r="I13" s="24"/>
      <c r="J13" s="68">
        <f t="shared" si="2"/>
        <v>0</v>
      </c>
      <c r="K13" s="47">
        <f t="shared" si="3"/>
        <v>0</v>
      </c>
      <c r="M13" s="25"/>
      <c r="N13" s="25"/>
      <c r="O13" s="25"/>
      <c r="P13" s="25"/>
      <c r="Q13" s="25"/>
      <c r="R13" s="25"/>
      <c r="S13" s="25"/>
    </row>
    <row r="14" spans="1:19" s="28" customFormat="1" ht="27.6">
      <c r="A14" s="73" t="s">
        <v>33</v>
      </c>
      <c r="B14" s="30" t="s">
        <v>34</v>
      </c>
      <c r="C14" s="23" t="s">
        <v>18</v>
      </c>
      <c r="D14" s="24">
        <v>10</v>
      </c>
      <c r="E14" s="24"/>
      <c r="F14" s="68">
        <f t="shared" si="0"/>
        <v>0</v>
      </c>
      <c r="G14" s="24"/>
      <c r="H14" s="68">
        <f t="shared" si="1"/>
        <v>0</v>
      </c>
      <c r="I14" s="24"/>
      <c r="J14" s="68">
        <f t="shared" si="2"/>
        <v>0</v>
      </c>
      <c r="K14" s="47">
        <f t="shared" si="3"/>
        <v>0</v>
      </c>
      <c r="M14" s="25"/>
      <c r="N14" s="25"/>
      <c r="O14" s="25"/>
      <c r="P14" s="25"/>
      <c r="Q14" s="25"/>
      <c r="R14" s="25"/>
      <c r="S14" s="25"/>
    </row>
    <row r="15" spans="1:19" s="28" customFormat="1" ht="27.6">
      <c r="A15" s="73" t="s">
        <v>37</v>
      </c>
      <c r="B15" s="32" t="s">
        <v>36</v>
      </c>
      <c r="C15" s="23" t="s">
        <v>18</v>
      </c>
      <c r="D15" s="24">
        <v>2</v>
      </c>
      <c r="E15" s="24"/>
      <c r="F15" s="68">
        <f t="shared" si="0"/>
        <v>0</v>
      </c>
      <c r="G15" s="24"/>
      <c r="H15" s="68">
        <f t="shared" si="1"/>
        <v>0</v>
      </c>
      <c r="I15" s="24"/>
      <c r="J15" s="68">
        <f t="shared" si="2"/>
        <v>0</v>
      </c>
      <c r="K15" s="47">
        <f t="shared" si="3"/>
        <v>0</v>
      </c>
      <c r="M15" s="25"/>
      <c r="N15" s="25"/>
      <c r="O15" s="25"/>
      <c r="P15" s="25"/>
      <c r="Q15" s="25"/>
      <c r="R15" s="25"/>
      <c r="S15" s="25"/>
    </row>
    <row r="16" spans="1:19" s="14" customFormat="1" ht="13.8">
      <c r="A16" s="69" t="s">
        <v>53</v>
      </c>
      <c r="B16" s="35" t="s">
        <v>38</v>
      </c>
      <c r="C16" s="19"/>
      <c r="D16" s="19"/>
      <c r="E16" s="19"/>
      <c r="F16" s="50"/>
      <c r="G16" s="19"/>
      <c r="H16" s="50"/>
      <c r="I16" s="19"/>
      <c r="J16" s="50"/>
      <c r="K16" s="48"/>
      <c r="M16" s="25"/>
      <c r="N16" s="25"/>
      <c r="O16" s="25"/>
      <c r="P16" s="25"/>
      <c r="Q16" s="25"/>
      <c r="R16" s="25"/>
      <c r="S16" s="25"/>
    </row>
    <row r="17" spans="1:19" s="4" customFormat="1" ht="55.2">
      <c r="A17" s="21" t="s">
        <v>54</v>
      </c>
      <c r="B17" s="32" t="s">
        <v>51</v>
      </c>
      <c r="C17" s="23" t="s">
        <v>15</v>
      </c>
      <c r="D17" s="24">
        <v>300</v>
      </c>
      <c r="E17" s="24"/>
      <c r="F17" s="68">
        <f aca="true" t="shared" si="4" ref="F17">ROUND(D17*E17,2)</f>
        <v>0</v>
      </c>
      <c r="G17" s="24"/>
      <c r="H17" s="68">
        <f aca="true" t="shared" si="5" ref="H17">ROUND(D17*G17,2)</f>
        <v>0</v>
      </c>
      <c r="I17" s="24"/>
      <c r="J17" s="68">
        <f aca="true" t="shared" si="6" ref="J17">ROUND(D17*I17,2)</f>
        <v>0</v>
      </c>
      <c r="K17" s="47">
        <f aca="true" t="shared" si="7" ref="K17">F17+H17+J17</f>
        <v>0</v>
      </c>
      <c r="M17" s="25"/>
      <c r="N17" s="25"/>
      <c r="O17" s="25"/>
      <c r="P17" s="25"/>
      <c r="Q17" s="25"/>
      <c r="R17" s="25"/>
      <c r="S17" s="25"/>
    </row>
    <row r="18" spans="1:19" s="4" customFormat="1" ht="69">
      <c r="A18" s="21" t="s">
        <v>55</v>
      </c>
      <c r="B18" s="33" t="s">
        <v>52</v>
      </c>
      <c r="C18" s="23" t="s">
        <v>16</v>
      </c>
      <c r="D18" s="24">
        <v>91.5</v>
      </c>
      <c r="E18" s="24"/>
      <c r="F18" s="68">
        <f aca="true" t="shared" si="8" ref="F18:F20">ROUND(D18*E18,2)</f>
        <v>0</v>
      </c>
      <c r="G18" s="24"/>
      <c r="H18" s="68">
        <f aca="true" t="shared" si="9" ref="H18:H20">ROUND(D18*G18,2)</f>
        <v>0</v>
      </c>
      <c r="I18" s="24"/>
      <c r="J18" s="68">
        <f aca="true" t="shared" si="10" ref="J18:J20">ROUND(D18*I18,2)</f>
        <v>0</v>
      </c>
      <c r="K18" s="47">
        <f aca="true" t="shared" si="11" ref="K18:K20">F18+H18+J18</f>
        <v>0</v>
      </c>
      <c r="M18" s="25"/>
      <c r="N18" s="25"/>
      <c r="O18" s="25"/>
      <c r="P18" s="25"/>
      <c r="Q18" s="25"/>
      <c r="R18" s="25"/>
      <c r="S18" s="25"/>
    </row>
    <row r="19" spans="1:19" s="4" customFormat="1" ht="41.4">
      <c r="A19" s="21" t="s">
        <v>56</v>
      </c>
      <c r="B19" s="32" t="s">
        <v>40</v>
      </c>
      <c r="C19" s="23" t="s">
        <v>17</v>
      </c>
      <c r="D19" s="24">
        <v>70</v>
      </c>
      <c r="E19" s="24"/>
      <c r="F19" s="68">
        <f t="shared" si="8"/>
        <v>0</v>
      </c>
      <c r="G19" s="24"/>
      <c r="H19" s="68">
        <f t="shared" si="9"/>
        <v>0</v>
      </c>
      <c r="I19" s="24"/>
      <c r="J19" s="68">
        <f t="shared" si="10"/>
        <v>0</v>
      </c>
      <c r="K19" s="47">
        <f t="shared" si="11"/>
        <v>0</v>
      </c>
      <c r="M19" s="25"/>
      <c r="N19" s="25"/>
      <c r="O19" s="25"/>
      <c r="P19" s="25"/>
      <c r="Q19" s="25"/>
      <c r="R19" s="25"/>
      <c r="S19" s="25"/>
    </row>
    <row r="20" spans="1:19" s="4" customFormat="1" ht="13.8">
      <c r="A20" s="21" t="s">
        <v>57</v>
      </c>
      <c r="B20" s="32" t="s">
        <v>39</v>
      </c>
      <c r="C20" s="23" t="s">
        <v>16</v>
      </c>
      <c r="D20" s="24">
        <v>9</v>
      </c>
      <c r="E20" s="24"/>
      <c r="F20" s="68">
        <f t="shared" si="8"/>
        <v>0</v>
      </c>
      <c r="G20" s="24"/>
      <c r="H20" s="68">
        <f t="shared" si="9"/>
        <v>0</v>
      </c>
      <c r="I20" s="24"/>
      <c r="J20" s="68">
        <f t="shared" si="10"/>
        <v>0</v>
      </c>
      <c r="K20" s="47">
        <f t="shared" si="11"/>
        <v>0</v>
      </c>
      <c r="M20" s="25"/>
      <c r="N20" s="25"/>
      <c r="O20" s="25"/>
      <c r="P20" s="25"/>
      <c r="Q20" s="25"/>
      <c r="R20" s="25"/>
      <c r="S20" s="25"/>
    </row>
    <row r="21" spans="1:19" s="4" customFormat="1" ht="70.8">
      <c r="A21" s="21" t="s">
        <v>58</v>
      </c>
      <c r="B21" s="32" t="s">
        <v>41</v>
      </c>
      <c r="C21" s="23" t="s">
        <v>18</v>
      </c>
      <c r="D21" s="24">
        <v>21</v>
      </c>
      <c r="E21" s="24"/>
      <c r="F21" s="68">
        <f aca="true" t="shared" si="12" ref="F21:F28">ROUND(D21*E21,2)</f>
        <v>0</v>
      </c>
      <c r="G21" s="24"/>
      <c r="H21" s="68">
        <f aca="true" t="shared" si="13" ref="H21:H28">ROUND(D21*G21,2)</f>
        <v>0</v>
      </c>
      <c r="I21" s="24"/>
      <c r="J21" s="68">
        <f aca="true" t="shared" si="14" ref="J21:J28">ROUND(D21*I21,2)</f>
        <v>0</v>
      </c>
      <c r="K21" s="47">
        <f aca="true" t="shared" si="15" ref="K21:K28">F21+H21+J21</f>
        <v>0</v>
      </c>
      <c r="M21" s="25"/>
      <c r="N21" s="25"/>
      <c r="O21" s="25"/>
      <c r="P21" s="25"/>
      <c r="Q21" s="25"/>
      <c r="R21" s="25"/>
      <c r="S21" s="25"/>
    </row>
    <row r="22" spans="1:19" s="4" customFormat="1" ht="41.4">
      <c r="A22" s="21" t="s">
        <v>59</v>
      </c>
      <c r="B22" s="32" t="s">
        <v>43</v>
      </c>
      <c r="C22" s="23" t="s">
        <v>16</v>
      </c>
      <c r="D22" s="24">
        <v>35</v>
      </c>
      <c r="E22" s="24"/>
      <c r="F22" s="68">
        <f t="shared" si="12"/>
        <v>0</v>
      </c>
      <c r="G22" s="24"/>
      <c r="H22" s="68">
        <f t="shared" si="13"/>
        <v>0</v>
      </c>
      <c r="I22" s="24"/>
      <c r="J22" s="68">
        <f t="shared" si="14"/>
        <v>0</v>
      </c>
      <c r="K22" s="47">
        <f t="shared" si="15"/>
        <v>0</v>
      </c>
      <c r="M22" s="25"/>
      <c r="N22" s="25"/>
      <c r="O22" s="25"/>
      <c r="P22" s="25"/>
      <c r="Q22" s="25"/>
      <c r="R22" s="25"/>
      <c r="S22" s="25"/>
    </row>
    <row r="23" spans="1:19" s="4" customFormat="1" ht="13.8">
      <c r="A23" s="21" t="s">
        <v>60</v>
      </c>
      <c r="B23" s="32" t="s">
        <v>48</v>
      </c>
      <c r="C23" s="23" t="s">
        <v>16</v>
      </c>
      <c r="D23" s="24">
        <v>35</v>
      </c>
      <c r="E23" s="24"/>
      <c r="F23" s="68">
        <f aca="true" t="shared" si="16" ref="F23">ROUND(D23*E23,2)</f>
        <v>0</v>
      </c>
      <c r="G23" s="24"/>
      <c r="H23" s="68">
        <f aca="true" t="shared" si="17" ref="H23">ROUND(D23*G23,2)</f>
        <v>0</v>
      </c>
      <c r="I23" s="24"/>
      <c r="J23" s="68">
        <f aca="true" t="shared" si="18" ref="J23">ROUND(D23*I23,2)</f>
        <v>0</v>
      </c>
      <c r="K23" s="47">
        <f aca="true" t="shared" si="19" ref="K23">F23+H23+J23</f>
        <v>0</v>
      </c>
      <c r="M23" s="25"/>
      <c r="N23" s="25"/>
      <c r="O23" s="25"/>
      <c r="P23" s="25"/>
      <c r="Q23" s="25"/>
      <c r="R23" s="25"/>
      <c r="S23" s="25"/>
    </row>
    <row r="24" spans="1:19" s="4" customFormat="1" ht="41.4">
      <c r="A24" s="21" t="s">
        <v>61</v>
      </c>
      <c r="B24" s="33" t="s">
        <v>44</v>
      </c>
      <c r="C24" s="23" t="s">
        <v>16</v>
      </c>
      <c r="D24" s="24">
        <v>74</v>
      </c>
      <c r="E24" s="24"/>
      <c r="F24" s="68">
        <f t="shared" si="12"/>
        <v>0</v>
      </c>
      <c r="G24" s="24"/>
      <c r="H24" s="68">
        <f t="shared" si="13"/>
        <v>0</v>
      </c>
      <c r="I24" s="24"/>
      <c r="J24" s="68">
        <f t="shared" si="14"/>
        <v>0</v>
      </c>
      <c r="K24" s="47">
        <f t="shared" si="15"/>
        <v>0</v>
      </c>
      <c r="M24" s="25"/>
      <c r="N24" s="25"/>
      <c r="O24" s="25"/>
      <c r="P24" s="25"/>
      <c r="Q24" s="25"/>
      <c r="R24" s="25"/>
      <c r="S24" s="25"/>
    </row>
    <row r="25" spans="1:19" s="4" customFormat="1" ht="13.8">
      <c r="A25" s="21" t="s">
        <v>62</v>
      </c>
      <c r="B25" s="32" t="s">
        <v>49</v>
      </c>
      <c r="C25" s="23" t="s">
        <v>16</v>
      </c>
      <c r="D25" s="24">
        <v>74</v>
      </c>
      <c r="E25" s="24"/>
      <c r="F25" s="68">
        <f t="shared" si="12"/>
        <v>0</v>
      </c>
      <c r="G25" s="24"/>
      <c r="H25" s="68">
        <f t="shared" si="13"/>
        <v>0</v>
      </c>
      <c r="I25" s="24"/>
      <c r="J25" s="68">
        <f t="shared" si="14"/>
        <v>0</v>
      </c>
      <c r="K25" s="47">
        <f t="shared" si="15"/>
        <v>0</v>
      </c>
      <c r="M25" s="25"/>
      <c r="N25" s="25"/>
      <c r="O25" s="25"/>
      <c r="P25" s="25"/>
      <c r="Q25" s="25"/>
      <c r="R25" s="25"/>
      <c r="S25" s="25"/>
    </row>
    <row r="26" spans="1:19" s="4" customFormat="1" ht="27.6">
      <c r="A26" s="21" t="s">
        <v>63</v>
      </c>
      <c r="B26" s="32" t="s">
        <v>45</v>
      </c>
      <c r="C26" s="23" t="s">
        <v>16</v>
      </c>
      <c r="D26" s="24">
        <v>23</v>
      </c>
      <c r="E26" s="24"/>
      <c r="F26" s="68">
        <f t="shared" si="12"/>
        <v>0</v>
      </c>
      <c r="G26" s="24"/>
      <c r="H26" s="68">
        <f t="shared" si="13"/>
        <v>0</v>
      </c>
      <c r="I26" s="24"/>
      <c r="J26" s="68">
        <f t="shared" si="14"/>
        <v>0</v>
      </c>
      <c r="K26" s="47">
        <f t="shared" si="15"/>
        <v>0</v>
      </c>
      <c r="M26" s="25"/>
      <c r="N26" s="25"/>
      <c r="O26" s="25"/>
      <c r="P26" s="25"/>
      <c r="Q26" s="25"/>
      <c r="R26" s="25"/>
      <c r="S26" s="25"/>
    </row>
    <row r="27" spans="1:19" s="4" customFormat="1" ht="13.8">
      <c r="A27" s="21" t="s">
        <v>64</v>
      </c>
      <c r="B27" s="32" t="s">
        <v>48</v>
      </c>
      <c r="C27" s="23" t="s">
        <v>46</v>
      </c>
      <c r="D27" s="24">
        <v>52.9</v>
      </c>
      <c r="E27" s="24"/>
      <c r="F27" s="68">
        <f t="shared" si="12"/>
        <v>0</v>
      </c>
      <c r="G27" s="24"/>
      <c r="H27" s="68">
        <f t="shared" si="13"/>
        <v>0</v>
      </c>
      <c r="I27" s="24"/>
      <c r="J27" s="68">
        <f t="shared" si="14"/>
        <v>0</v>
      </c>
      <c r="K27" s="47">
        <f t="shared" si="15"/>
        <v>0</v>
      </c>
      <c r="M27" s="25"/>
      <c r="N27" s="25"/>
      <c r="O27" s="25"/>
      <c r="P27" s="25"/>
      <c r="Q27" s="25"/>
      <c r="R27" s="25"/>
      <c r="S27" s="25"/>
    </row>
    <row r="28" spans="1:19" s="4" customFormat="1" ht="27.6">
      <c r="A28" s="21" t="s">
        <v>65</v>
      </c>
      <c r="B28" s="34" t="s">
        <v>47</v>
      </c>
      <c r="C28" s="23" t="s">
        <v>16</v>
      </c>
      <c r="D28" s="24">
        <v>25</v>
      </c>
      <c r="E28" s="24"/>
      <c r="F28" s="68">
        <f t="shared" si="12"/>
        <v>0</v>
      </c>
      <c r="G28" s="24"/>
      <c r="H28" s="68">
        <f t="shared" si="13"/>
        <v>0</v>
      </c>
      <c r="I28" s="24"/>
      <c r="J28" s="68">
        <f t="shared" si="14"/>
        <v>0</v>
      </c>
      <c r="K28" s="47">
        <f t="shared" si="15"/>
        <v>0</v>
      </c>
      <c r="M28" s="25"/>
      <c r="N28" s="25"/>
      <c r="O28" s="25"/>
      <c r="P28" s="25"/>
      <c r="Q28" s="25"/>
      <c r="R28" s="25"/>
      <c r="S28" s="25"/>
    </row>
    <row r="29" spans="1:19" s="4" customFormat="1" ht="13.8">
      <c r="A29" s="21" t="s">
        <v>66</v>
      </c>
      <c r="B29" s="32" t="s">
        <v>50</v>
      </c>
      <c r="C29" s="23" t="s">
        <v>46</v>
      </c>
      <c r="D29" s="24">
        <v>40</v>
      </c>
      <c r="E29" s="24"/>
      <c r="F29" s="68">
        <f aca="true" t="shared" si="20" ref="F29:F32">ROUND(D29*E29,2)</f>
        <v>0</v>
      </c>
      <c r="G29" s="24"/>
      <c r="H29" s="68">
        <f aca="true" t="shared" si="21" ref="H29:H32">ROUND(D29*G29,2)</f>
        <v>0</v>
      </c>
      <c r="I29" s="24"/>
      <c r="J29" s="68">
        <f aca="true" t="shared" si="22" ref="J29:J32">ROUND(D29*I29,2)</f>
        <v>0</v>
      </c>
      <c r="K29" s="47">
        <f aca="true" t="shared" si="23" ref="K29:K32">F29+H29+J29</f>
        <v>0</v>
      </c>
      <c r="M29" s="25"/>
      <c r="N29" s="25"/>
      <c r="O29" s="25"/>
      <c r="P29" s="25"/>
      <c r="Q29" s="25"/>
      <c r="R29" s="25"/>
      <c r="S29" s="25"/>
    </row>
    <row r="30" spans="1:19" s="4" customFormat="1" ht="41.4">
      <c r="A30" s="21" t="s">
        <v>67</v>
      </c>
      <c r="B30" s="34" t="s">
        <v>42</v>
      </c>
      <c r="C30" s="23" t="s">
        <v>16</v>
      </c>
      <c r="D30" s="24">
        <v>9</v>
      </c>
      <c r="E30" s="24"/>
      <c r="F30" s="68">
        <f t="shared" si="20"/>
        <v>0</v>
      </c>
      <c r="G30" s="24"/>
      <c r="H30" s="68">
        <f t="shared" si="21"/>
        <v>0</v>
      </c>
      <c r="I30" s="24"/>
      <c r="J30" s="68">
        <f t="shared" si="22"/>
        <v>0</v>
      </c>
      <c r="K30" s="47">
        <f t="shared" si="23"/>
        <v>0</v>
      </c>
      <c r="M30" s="25"/>
      <c r="N30" s="25"/>
      <c r="O30" s="25"/>
      <c r="P30" s="25"/>
      <c r="Q30" s="25"/>
      <c r="R30" s="25"/>
      <c r="S30" s="25"/>
    </row>
    <row r="31" spans="1:19" s="37" customFormat="1" ht="13.8">
      <c r="A31" s="21" t="s">
        <v>68</v>
      </c>
      <c r="B31" s="32" t="s">
        <v>49</v>
      </c>
      <c r="C31" s="23" t="s">
        <v>16</v>
      </c>
      <c r="D31" s="24">
        <v>22.5</v>
      </c>
      <c r="E31" s="24"/>
      <c r="F31" s="68">
        <f t="shared" si="20"/>
        <v>0</v>
      </c>
      <c r="G31" s="24"/>
      <c r="H31" s="68">
        <f t="shared" si="21"/>
        <v>0</v>
      </c>
      <c r="I31" s="24"/>
      <c r="J31" s="68">
        <f t="shared" si="22"/>
        <v>0</v>
      </c>
      <c r="K31" s="47">
        <f t="shared" si="23"/>
        <v>0</v>
      </c>
      <c r="M31" s="25"/>
      <c r="N31" s="25"/>
      <c r="O31" s="25"/>
      <c r="P31" s="25"/>
      <c r="Q31" s="25"/>
      <c r="R31" s="25"/>
      <c r="S31" s="25"/>
    </row>
    <row r="32" spans="1:19" s="4" customFormat="1" ht="27.6">
      <c r="A32" s="21" t="s">
        <v>69</v>
      </c>
      <c r="B32" s="32" t="s">
        <v>70</v>
      </c>
      <c r="C32" s="23" t="s">
        <v>46</v>
      </c>
      <c r="D32" s="24">
        <v>4.23</v>
      </c>
      <c r="E32" s="24"/>
      <c r="F32" s="68">
        <f t="shared" si="20"/>
        <v>0</v>
      </c>
      <c r="G32" s="24"/>
      <c r="H32" s="68">
        <f t="shared" si="21"/>
        <v>0</v>
      </c>
      <c r="I32" s="24"/>
      <c r="J32" s="68">
        <f t="shared" si="22"/>
        <v>0</v>
      </c>
      <c r="K32" s="47">
        <f t="shared" si="23"/>
        <v>0</v>
      </c>
      <c r="M32" s="25"/>
      <c r="N32" s="25"/>
      <c r="O32" s="25"/>
      <c r="P32" s="25"/>
      <c r="Q32" s="25"/>
      <c r="R32" s="25"/>
      <c r="S32" s="25"/>
    </row>
    <row r="33" spans="1:19" s="14" customFormat="1" ht="13.8">
      <c r="A33" s="69" t="s">
        <v>71</v>
      </c>
      <c r="B33" s="41" t="s">
        <v>72</v>
      </c>
      <c r="C33" s="19"/>
      <c r="D33" s="19"/>
      <c r="E33" s="19"/>
      <c r="F33" s="50"/>
      <c r="G33" s="19"/>
      <c r="H33" s="50"/>
      <c r="I33" s="19"/>
      <c r="J33" s="50"/>
      <c r="K33" s="48"/>
      <c r="M33" s="25"/>
      <c r="N33" s="25"/>
      <c r="O33" s="25"/>
      <c r="P33" s="25"/>
      <c r="Q33" s="25"/>
      <c r="R33" s="25"/>
      <c r="S33" s="25"/>
    </row>
    <row r="34" spans="1:19" s="4" customFormat="1" ht="27.6">
      <c r="A34" s="21" t="s">
        <v>73</v>
      </c>
      <c r="B34" s="32" t="s">
        <v>74</v>
      </c>
      <c r="C34" s="23" t="s">
        <v>15</v>
      </c>
      <c r="D34" s="24">
        <v>65</v>
      </c>
      <c r="E34" s="24"/>
      <c r="F34" s="68">
        <f aca="true" t="shared" si="24" ref="F34:F50">ROUND(D34*E34,2)</f>
        <v>0</v>
      </c>
      <c r="G34" s="24"/>
      <c r="H34" s="68">
        <f aca="true" t="shared" si="25" ref="H34:H50">ROUND(D34*G34,2)</f>
        <v>0</v>
      </c>
      <c r="I34" s="24"/>
      <c r="J34" s="68">
        <f aca="true" t="shared" si="26" ref="J34:J50">ROUND(D34*I34,2)</f>
        <v>0</v>
      </c>
      <c r="K34" s="47">
        <f aca="true" t="shared" si="27" ref="K34:K50">F34+H34+J34</f>
        <v>0</v>
      </c>
      <c r="M34" s="25"/>
      <c r="N34" s="25"/>
      <c r="O34" s="25"/>
      <c r="P34" s="25"/>
      <c r="Q34" s="25"/>
      <c r="R34" s="25"/>
      <c r="S34" s="25"/>
    </row>
    <row r="35" spans="1:19" s="4" customFormat="1" ht="27.6">
      <c r="A35" s="21" t="s">
        <v>80</v>
      </c>
      <c r="B35" s="32" t="s">
        <v>75</v>
      </c>
      <c r="C35" s="23" t="s">
        <v>15</v>
      </c>
      <c r="D35" s="24">
        <v>65</v>
      </c>
      <c r="E35" s="24"/>
      <c r="F35" s="68">
        <f t="shared" si="24"/>
        <v>0</v>
      </c>
      <c r="G35" s="24"/>
      <c r="H35" s="68">
        <f t="shared" si="25"/>
        <v>0</v>
      </c>
      <c r="I35" s="24"/>
      <c r="J35" s="68">
        <f t="shared" si="26"/>
        <v>0</v>
      </c>
      <c r="K35" s="47">
        <f t="shared" si="27"/>
        <v>0</v>
      </c>
      <c r="M35" s="25"/>
      <c r="N35" s="25"/>
      <c r="O35" s="25"/>
      <c r="P35" s="25"/>
      <c r="Q35" s="25"/>
      <c r="R35" s="25"/>
      <c r="S35" s="25"/>
    </row>
    <row r="36" spans="1:19" s="4" customFormat="1" ht="27.6">
      <c r="A36" s="21" t="s">
        <v>81</v>
      </c>
      <c r="B36" s="33" t="s">
        <v>76</v>
      </c>
      <c r="C36" s="23" t="s">
        <v>15</v>
      </c>
      <c r="D36" s="24">
        <v>65</v>
      </c>
      <c r="E36" s="24"/>
      <c r="F36" s="68">
        <f t="shared" si="24"/>
        <v>0</v>
      </c>
      <c r="G36" s="24"/>
      <c r="H36" s="68">
        <f t="shared" si="25"/>
        <v>0</v>
      </c>
      <c r="I36" s="24"/>
      <c r="J36" s="68">
        <f t="shared" si="26"/>
        <v>0</v>
      </c>
      <c r="K36" s="47">
        <f t="shared" si="27"/>
        <v>0</v>
      </c>
      <c r="M36" s="25"/>
      <c r="N36" s="25"/>
      <c r="O36" s="25"/>
      <c r="P36" s="25"/>
      <c r="Q36" s="25"/>
      <c r="R36" s="25"/>
      <c r="S36" s="25"/>
    </row>
    <row r="37" spans="1:19" s="4" customFormat="1" ht="41.4">
      <c r="A37" s="21" t="s">
        <v>82</v>
      </c>
      <c r="B37" s="32" t="s">
        <v>77</v>
      </c>
      <c r="C37" s="23" t="s">
        <v>15</v>
      </c>
      <c r="D37" s="24">
        <v>174</v>
      </c>
      <c r="E37" s="24"/>
      <c r="F37" s="68">
        <f t="shared" si="24"/>
        <v>0</v>
      </c>
      <c r="G37" s="24"/>
      <c r="H37" s="68">
        <f t="shared" si="25"/>
        <v>0</v>
      </c>
      <c r="I37" s="24"/>
      <c r="J37" s="68">
        <f t="shared" si="26"/>
        <v>0</v>
      </c>
      <c r="K37" s="47">
        <f t="shared" si="27"/>
        <v>0</v>
      </c>
      <c r="M37" s="25"/>
      <c r="N37" s="25"/>
      <c r="O37" s="25"/>
      <c r="P37" s="25"/>
      <c r="Q37" s="25"/>
      <c r="R37" s="25"/>
      <c r="S37" s="25"/>
    </row>
    <row r="38" spans="1:19" s="4" customFormat="1" ht="27.6">
      <c r="A38" s="21" t="s">
        <v>83</v>
      </c>
      <c r="B38" s="34" t="s">
        <v>78</v>
      </c>
      <c r="C38" s="23" t="s">
        <v>46</v>
      </c>
      <c r="D38" s="24">
        <v>4.23</v>
      </c>
      <c r="E38" s="24"/>
      <c r="F38" s="68">
        <f t="shared" si="24"/>
        <v>0</v>
      </c>
      <c r="G38" s="24"/>
      <c r="H38" s="68">
        <f t="shared" si="25"/>
        <v>0</v>
      </c>
      <c r="I38" s="24"/>
      <c r="J38" s="68">
        <f t="shared" si="26"/>
        <v>0</v>
      </c>
      <c r="K38" s="47">
        <f t="shared" si="27"/>
        <v>0</v>
      </c>
      <c r="M38" s="25"/>
      <c r="N38" s="25"/>
      <c r="O38" s="25"/>
      <c r="P38" s="25"/>
      <c r="Q38" s="25"/>
      <c r="R38" s="25"/>
      <c r="S38" s="25"/>
    </row>
    <row r="39" spans="1:19" s="38" customFormat="1" ht="13.8">
      <c r="A39" s="21" t="s">
        <v>84</v>
      </c>
      <c r="B39" s="33" t="s">
        <v>79</v>
      </c>
      <c r="C39" s="23" t="s">
        <v>46</v>
      </c>
      <c r="D39" s="24">
        <v>4.23</v>
      </c>
      <c r="E39" s="24"/>
      <c r="F39" s="68">
        <f t="shared" si="24"/>
        <v>0</v>
      </c>
      <c r="G39" s="24"/>
      <c r="H39" s="68">
        <f t="shared" si="25"/>
        <v>0</v>
      </c>
      <c r="I39" s="24"/>
      <c r="J39" s="68">
        <f t="shared" si="26"/>
        <v>0</v>
      </c>
      <c r="K39" s="47">
        <f t="shared" si="27"/>
        <v>0</v>
      </c>
      <c r="L39" s="28"/>
      <c r="M39" s="25"/>
      <c r="N39" s="25"/>
      <c r="O39" s="25"/>
      <c r="P39" s="25"/>
      <c r="Q39" s="25"/>
      <c r="R39" s="25"/>
      <c r="S39" s="25"/>
    </row>
    <row r="40" spans="1:19" s="4" customFormat="1" ht="41.4">
      <c r="A40" s="21" t="s">
        <v>85</v>
      </c>
      <c r="B40" s="30" t="s">
        <v>89</v>
      </c>
      <c r="C40" s="36" t="s">
        <v>18</v>
      </c>
      <c r="D40" s="24">
        <v>4</v>
      </c>
      <c r="E40" s="24"/>
      <c r="F40" s="68">
        <f t="shared" si="24"/>
        <v>0</v>
      </c>
      <c r="G40" s="24"/>
      <c r="H40" s="68">
        <f t="shared" si="25"/>
        <v>0</v>
      </c>
      <c r="I40" s="24"/>
      <c r="J40" s="68">
        <f t="shared" si="26"/>
        <v>0</v>
      </c>
      <c r="K40" s="47">
        <f t="shared" si="27"/>
        <v>0</v>
      </c>
      <c r="M40" s="25"/>
      <c r="N40" s="25"/>
      <c r="O40" s="25"/>
      <c r="P40" s="25"/>
      <c r="Q40" s="25"/>
      <c r="R40" s="25"/>
      <c r="S40" s="25"/>
    </row>
    <row r="41" spans="1:19" s="4" customFormat="1" ht="13.8">
      <c r="A41" s="21" t="s">
        <v>86</v>
      </c>
      <c r="B41" s="30" t="s">
        <v>91</v>
      </c>
      <c r="C41" s="23" t="s">
        <v>46</v>
      </c>
      <c r="D41" s="24">
        <v>0.13</v>
      </c>
      <c r="E41" s="24"/>
      <c r="F41" s="68">
        <f t="shared" si="24"/>
        <v>0</v>
      </c>
      <c r="G41" s="24"/>
      <c r="H41" s="68">
        <f t="shared" si="25"/>
        <v>0</v>
      </c>
      <c r="I41" s="24"/>
      <c r="J41" s="68">
        <f t="shared" si="26"/>
        <v>0</v>
      </c>
      <c r="K41" s="47">
        <f t="shared" si="27"/>
        <v>0</v>
      </c>
      <c r="M41" s="25"/>
      <c r="N41" s="25"/>
      <c r="O41" s="25"/>
      <c r="P41" s="25"/>
      <c r="Q41" s="25"/>
      <c r="R41" s="25"/>
      <c r="S41" s="25"/>
    </row>
    <row r="42" spans="1:19" s="4" customFormat="1" ht="27.6">
      <c r="A42" s="21" t="s">
        <v>87</v>
      </c>
      <c r="B42" s="72" t="s">
        <v>90</v>
      </c>
      <c r="C42" s="23" t="s">
        <v>18</v>
      </c>
      <c r="D42" s="24">
        <v>4</v>
      </c>
      <c r="E42" s="24"/>
      <c r="F42" s="68">
        <f t="shared" si="24"/>
        <v>0</v>
      </c>
      <c r="G42" s="24"/>
      <c r="H42" s="68">
        <f t="shared" si="25"/>
        <v>0</v>
      </c>
      <c r="I42" s="24"/>
      <c r="J42" s="68">
        <f t="shared" si="26"/>
        <v>0</v>
      </c>
      <c r="K42" s="47">
        <f t="shared" si="27"/>
        <v>0</v>
      </c>
      <c r="M42" s="25"/>
      <c r="N42" s="25"/>
      <c r="O42" s="25"/>
      <c r="P42" s="25"/>
      <c r="Q42" s="25"/>
      <c r="R42" s="25"/>
      <c r="S42" s="25"/>
    </row>
    <row r="43" spans="1:19" s="38" customFormat="1" ht="27.6">
      <c r="A43" s="21" t="s">
        <v>88</v>
      </c>
      <c r="B43" s="33" t="s">
        <v>92</v>
      </c>
      <c r="C43" s="23" t="s">
        <v>17</v>
      </c>
      <c r="D43" s="24">
        <v>8</v>
      </c>
      <c r="E43" s="24"/>
      <c r="F43" s="68">
        <f t="shared" si="24"/>
        <v>0</v>
      </c>
      <c r="G43" s="24"/>
      <c r="H43" s="68">
        <f t="shared" si="25"/>
        <v>0</v>
      </c>
      <c r="I43" s="24"/>
      <c r="J43" s="68">
        <f t="shared" si="26"/>
        <v>0</v>
      </c>
      <c r="K43" s="47">
        <f t="shared" si="27"/>
        <v>0</v>
      </c>
      <c r="L43" s="28"/>
      <c r="M43" s="25"/>
      <c r="N43" s="25"/>
      <c r="O43" s="25"/>
      <c r="P43" s="25"/>
      <c r="Q43" s="25"/>
      <c r="R43" s="25"/>
      <c r="S43" s="25"/>
    </row>
    <row r="44" spans="1:19" s="4" customFormat="1" ht="27.6">
      <c r="A44" s="21" t="s">
        <v>97</v>
      </c>
      <c r="B44" s="26" t="s">
        <v>93</v>
      </c>
      <c r="C44" s="23" t="s">
        <v>16</v>
      </c>
      <c r="D44" s="24">
        <v>44</v>
      </c>
      <c r="E44" s="24"/>
      <c r="F44" s="68">
        <f t="shared" si="24"/>
        <v>0</v>
      </c>
      <c r="G44" s="24"/>
      <c r="H44" s="68">
        <f t="shared" si="25"/>
        <v>0</v>
      </c>
      <c r="I44" s="24"/>
      <c r="J44" s="68">
        <f t="shared" si="26"/>
        <v>0</v>
      </c>
      <c r="K44" s="47">
        <f t="shared" si="27"/>
        <v>0</v>
      </c>
      <c r="M44" s="25"/>
      <c r="N44" s="25"/>
      <c r="O44" s="25"/>
      <c r="P44" s="25"/>
      <c r="Q44" s="25"/>
      <c r="R44" s="25"/>
      <c r="S44" s="25"/>
    </row>
    <row r="45" spans="1:19" s="28" customFormat="1" ht="41.4">
      <c r="A45" s="21" t="s">
        <v>98</v>
      </c>
      <c r="B45" s="22" t="s">
        <v>94</v>
      </c>
      <c r="C45" s="23" t="s">
        <v>16</v>
      </c>
      <c r="D45" s="24">
        <v>26.9</v>
      </c>
      <c r="E45" s="24"/>
      <c r="F45" s="68">
        <f t="shared" si="24"/>
        <v>0</v>
      </c>
      <c r="G45" s="24"/>
      <c r="H45" s="68">
        <f t="shared" si="25"/>
        <v>0</v>
      </c>
      <c r="I45" s="24"/>
      <c r="J45" s="68">
        <f t="shared" si="26"/>
        <v>0</v>
      </c>
      <c r="K45" s="47">
        <f t="shared" si="27"/>
        <v>0</v>
      </c>
      <c r="M45" s="25"/>
      <c r="N45" s="25"/>
      <c r="O45" s="25"/>
      <c r="P45" s="25"/>
      <c r="Q45" s="25"/>
      <c r="R45" s="25"/>
      <c r="S45" s="25"/>
    </row>
    <row r="46" spans="1:19" s="1" customFormat="1" ht="41.4">
      <c r="A46" s="21" t="s">
        <v>99</v>
      </c>
      <c r="B46" s="40" t="s">
        <v>95</v>
      </c>
      <c r="C46" s="23" t="s">
        <v>46</v>
      </c>
      <c r="D46" s="24">
        <v>0.79</v>
      </c>
      <c r="E46" s="24"/>
      <c r="F46" s="68">
        <f t="shared" si="24"/>
        <v>0</v>
      </c>
      <c r="G46" s="24"/>
      <c r="H46" s="68">
        <f t="shared" si="25"/>
        <v>0</v>
      </c>
      <c r="I46" s="24"/>
      <c r="J46" s="68">
        <f t="shared" si="26"/>
        <v>0</v>
      </c>
      <c r="K46" s="47">
        <f t="shared" si="27"/>
        <v>0</v>
      </c>
      <c r="L46" s="28"/>
      <c r="M46" s="25"/>
      <c r="N46" s="25"/>
      <c r="O46" s="25"/>
      <c r="P46" s="25"/>
      <c r="Q46" s="25"/>
      <c r="R46" s="25"/>
      <c r="S46" s="25"/>
    </row>
    <row r="47" spans="1:19" s="4" customFormat="1" ht="27.6">
      <c r="A47" s="21" t="s">
        <v>100</v>
      </c>
      <c r="B47" s="22" t="s">
        <v>96</v>
      </c>
      <c r="C47" s="23" t="s">
        <v>15</v>
      </c>
      <c r="D47" s="24">
        <v>278</v>
      </c>
      <c r="E47" s="24"/>
      <c r="F47" s="68">
        <f t="shared" si="24"/>
        <v>0</v>
      </c>
      <c r="G47" s="24"/>
      <c r="H47" s="68">
        <f t="shared" si="25"/>
        <v>0</v>
      </c>
      <c r="I47" s="24"/>
      <c r="J47" s="68">
        <f t="shared" si="26"/>
        <v>0</v>
      </c>
      <c r="K47" s="47">
        <f t="shared" si="27"/>
        <v>0</v>
      </c>
      <c r="M47" s="25"/>
      <c r="N47" s="25"/>
      <c r="O47" s="25"/>
      <c r="P47" s="25"/>
      <c r="Q47" s="25"/>
      <c r="R47" s="25"/>
      <c r="S47" s="25"/>
    </row>
    <row r="48" spans="1:19" s="4" customFormat="1" ht="41.4">
      <c r="A48" s="21" t="s">
        <v>101</v>
      </c>
      <c r="B48" s="26" t="s">
        <v>105</v>
      </c>
      <c r="C48" s="23" t="s">
        <v>15</v>
      </c>
      <c r="D48" s="24">
        <v>273</v>
      </c>
      <c r="E48" s="24"/>
      <c r="F48" s="68">
        <f t="shared" si="24"/>
        <v>0</v>
      </c>
      <c r="G48" s="24"/>
      <c r="H48" s="68">
        <f t="shared" si="25"/>
        <v>0</v>
      </c>
      <c r="I48" s="24"/>
      <c r="J48" s="68">
        <f t="shared" si="26"/>
        <v>0</v>
      </c>
      <c r="K48" s="47">
        <f t="shared" si="27"/>
        <v>0</v>
      </c>
      <c r="M48" s="25"/>
      <c r="N48" s="25"/>
      <c r="O48" s="25"/>
      <c r="P48" s="25"/>
      <c r="Q48" s="25"/>
      <c r="R48" s="25"/>
      <c r="S48" s="25"/>
    </row>
    <row r="49" spans="1:19" s="4" customFormat="1" ht="27.6">
      <c r="A49" s="21" t="s">
        <v>102</v>
      </c>
      <c r="B49" s="26" t="s">
        <v>104</v>
      </c>
      <c r="C49" s="23" t="s">
        <v>46</v>
      </c>
      <c r="D49" s="24">
        <v>0.082</v>
      </c>
      <c r="E49" s="24"/>
      <c r="F49" s="68">
        <f t="shared" si="24"/>
        <v>0</v>
      </c>
      <c r="G49" s="24"/>
      <c r="H49" s="68">
        <f t="shared" si="25"/>
        <v>0</v>
      </c>
      <c r="I49" s="24"/>
      <c r="J49" s="68">
        <f t="shared" si="26"/>
        <v>0</v>
      </c>
      <c r="K49" s="47">
        <f t="shared" si="27"/>
        <v>0</v>
      </c>
      <c r="M49" s="25"/>
      <c r="N49" s="25"/>
      <c r="O49" s="25"/>
      <c r="P49" s="25"/>
      <c r="Q49" s="25"/>
      <c r="R49" s="25"/>
      <c r="S49" s="25"/>
    </row>
    <row r="50" spans="1:19" s="28" customFormat="1" ht="41.4">
      <c r="A50" s="21" t="s">
        <v>103</v>
      </c>
      <c r="B50" s="22" t="s">
        <v>106</v>
      </c>
      <c r="C50" s="23" t="s">
        <v>15</v>
      </c>
      <c r="D50" s="24">
        <v>273</v>
      </c>
      <c r="E50" s="24"/>
      <c r="F50" s="68">
        <f t="shared" si="24"/>
        <v>0</v>
      </c>
      <c r="G50" s="24"/>
      <c r="H50" s="68">
        <f t="shared" si="25"/>
        <v>0</v>
      </c>
      <c r="I50" s="24"/>
      <c r="J50" s="68">
        <f t="shared" si="26"/>
        <v>0</v>
      </c>
      <c r="K50" s="47">
        <f t="shared" si="27"/>
        <v>0</v>
      </c>
      <c r="M50" s="25"/>
      <c r="N50" s="25"/>
      <c r="O50" s="25"/>
      <c r="P50" s="25"/>
      <c r="Q50" s="25"/>
      <c r="R50" s="25"/>
      <c r="S50" s="25"/>
    </row>
    <row r="51" spans="1:19" s="39" customFormat="1" ht="13.8">
      <c r="A51" s="69" t="s">
        <v>107</v>
      </c>
      <c r="B51" s="41" t="s">
        <v>108</v>
      </c>
      <c r="C51" s="19"/>
      <c r="D51" s="19"/>
      <c r="E51" s="19"/>
      <c r="F51" s="50"/>
      <c r="G51" s="19"/>
      <c r="H51" s="50"/>
      <c r="I51" s="19"/>
      <c r="J51" s="50"/>
      <c r="K51" s="48"/>
      <c r="M51" s="25"/>
      <c r="N51" s="25"/>
      <c r="O51" s="25"/>
      <c r="P51" s="25"/>
      <c r="Q51" s="25"/>
      <c r="R51" s="25"/>
      <c r="S51" s="25"/>
    </row>
    <row r="52" spans="1:19" s="4" customFormat="1" ht="41.4">
      <c r="A52" s="21" t="s">
        <v>109</v>
      </c>
      <c r="B52" s="26" t="s">
        <v>112</v>
      </c>
      <c r="C52" s="23" t="s">
        <v>110</v>
      </c>
      <c r="D52" s="24">
        <v>244</v>
      </c>
      <c r="E52" s="24"/>
      <c r="F52" s="68">
        <f aca="true" t="shared" si="28" ref="F52:F55">ROUND(D52*E52,2)</f>
        <v>0</v>
      </c>
      <c r="G52" s="24"/>
      <c r="H52" s="68">
        <f aca="true" t="shared" si="29" ref="H52:H55">ROUND(D52*G52,2)</f>
        <v>0</v>
      </c>
      <c r="I52" s="24"/>
      <c r="J52" s="68">
        <f aca="true" t="shared" si="30" ref="J52:J55">ROUND(D52*I52,2)</f>
        <v>0</v>
      </c>
      <c r="K52" s="47">
        <f aca="true" t="shared" si="31" ref="K52:K55">F52+H52+J52</f>
        <v>0</v>
      </c>
      <c r="M52" s="25"/>
      <c r="N52" s="25"/>
      <c r="O52" s="25"/>
      <c r="P52" s="25"/>
      <c r="Q52" s="25"/>
      <c r="R52" s="25"/>
      <c r="S52" s="25"/>
    </row>
    <row r="53" spans="1:19" s="4" customFormat="1" ht="13.8">
      <c r="A53" s="21" t="s">
        <v>116</v>
      </c>
      <c r="B53" s="26" t="s">
        <v>111</v>
      </c>
      <c r="C53" s="23" t="s">
        <v>110</v>
      </c>
      <c r="D53" s="24">
        <v>12</v>
      </c>
      <c r="E53" s="24"/>
      <c r="F53" s="68">
        <f t="shared" si="28"/>
        <v>0</v>
      </c>
      <c r="G53" s="24"/>
      <c r="H53" s="68">
        <f t="shared" si="29"/>
        <v>0</v>
      </c>
      <c r="I53" s="24"/>
      <c r="J53" s="68">
        <f t="shared" si="30"/>
        <v>0</v>
      </c>
      <c r="K53" s="47">
        <f t="shared" si="31"/>
        <v>0</v>
      </c>
      <c r="M53" s="25"/>
      <c r="N53" s="25"/>
      <c r="O53" s="25"/>
      <c r="P53" s="25"/>
      <c r="Q53" s="25"/>
      <c r="R53" s="25"/>
      <c r="S53" s="25"/>
    </row>
    <row r="54" spans="1:19" s="28" customFormat="1" ht="69">
      <c r="A54" s="21" t="s">
        <v>117</v>
      </c>
      <c r="B54" s="22" t="s">
        <v>113</v>
      </c>
      <c r="C54" s="23" t="s">
        <v>110</v>
      </c>
      <c r="D54" s="24">
        <v>38.4</v>
      </c>
      <c r="E54" s="24"/>
      <c r="F54" s="68">
        <f t="shared" si="28"/>
        <v>0</v>
      </c>
      <c r="G54" s="24"/>
      <c r="H54" s="68">
        <f t="shared" si="29"/>
        <v>0</v>
      </c>
      <c r="I54" s="24"/>
      <c r="J54" s="68">
        <f t="shared" si="30"/>
        <v>0</v>
      </c>
      <c r="K54" s="47">
        <f t="shared" si="31"/>
        <v>0</v>
      </c>
      <c r="M54" s="25"/>
      <c r="N54" s="25"/>
      <c r="O54" s="25"/>
      <c r="P54" s="25"/>
      <c r="Q54" s="25"/>
      <c r="R54" s="25"/>
      <c r="S54" s="25"/>
    </row>
    <row r="55" spans="1:19" s="1" customFormat="1" ht="41.4">
      <c r="A55" s="21" t="s">
        <v>118</v>
      </c>
      <c r="B55" s="40" t="s">
        <v>114</v>
      </c>
      <c r="C55" s="23" t="s">
        <v>110</v>
      </c>
      <c r="D55" s="24">
        <v>5.5</v>
      </c>
      <c r="E55" s="24"/>
      <c r="F55" s="68">
        <f t="shared" si="28"/>
        <v>0</v>
      </c>
      <c r="G55" s="24"/>
      <c r="H55" s="68">
        <f t="shared" si="29"/>
        <v>0</v>
      </c>
      <c r="I55" s="24"/>
      <c r="J55" s="68">
        <f t="shared" si="30"/>
        <v>0</v>
      </c>
      <c r="K55" s="47">
        <f t="shared" si="31"/>
        <v>0</v>
      </c>
      <c r="L55" s="28"/>
      <c r="M55" s="25"/>
      <c r="N55" s="25"/>
      <c r="O55" s="25"/>
      <c r="P55" s="25"/>
      <c r="Q55" s="25"/>
      <c r="R55" s="25"/>
      <c r="S55" s="25"/>
    </row>
    <row r="56" spans="1:19" s="4" customFormat="1" ht="55.2">
      <c r="A56" s="21" t="s">
        <v>119</v>
      </c>
      <c r="B56" s="22" t="s">
        <v>115</v>
      </c>
      <c r="C56" s="23" t="s">
        <v>18</v>
      </c>
      <c r="D56" s="24">
        <v>45</v>
      </c>
      <c r="E56" s="24"/>
      <c r="F56" s="68">
        <f aca="true" t="shared" si="32" ref="F56:F60">ROUND(D56*E56,2)</f>
        <v>0</v>
      </c>
      <c r="G56" s="24"/>
      <c r="H56" s="68">
        <f aca="true" t="shared" si="33" ref="H56:H60">ROUND(D56*G56,2)</f>
        <v>0</v>
      </c>
      <c r="I56" s="24"/>
      <c r="J56" s="68">
        <f aca="true" t="shared" si="34" ref="J56:J60">ROUND(D56*I56,2)</f>
        <v>0</v>
      </c>
      <c r="K56" s="47">
        <f aca="true" t="shared" si="35" ref="K56:K60">F56+H56+J56</f>
        <v>0</v>
      </c>
      <c r="M56" s="25"/>
      <c r="N56" s="25"/>
      <c r="O56" s="25"/>
      <c r="P56" s="25"/>
      <c r="Q56" s="25"/>
      <c r="R56" s="25"/>
      <c r="S56" s="25"/>
    </row>
    <row r="57" spans="1:19" s="4" customFormat="1" ht="13.8">
      <c r="A57" s="21" t="s">
        <v>120</v>
      </c>
      <c r="B57" s="26" t="s">
        <v>126</v>
      </c>
      <c r="C57" s="23" t="s">
        <v>110</v>
      </c>
      <c r="D57" s="24">
        <v>67.5</v>
      </c>
      <c r="E57" s="24"/>
      <c r="F57" s="68">
        <f t="shared" si="32"/>
        <v>0</v>
      </c>
      <c r="G57" s="24"/>
      <c r="H57" s="68">
        <f t="shared" si="33"/>
        <v>0</v>
      </c>
      <c r="I57" s="24"/>
      <c r="J57" s="68">
        <f t="shared" si="34"/>
        <v>0</v>
      </c>
      <c r="K57" s="47">
        <f t="shared" si="35"/>
        <v>0</v>
      </c>
      <c r="M57" s="25"/>
      <c r="N57" s="25"/>
      <c r="O57" s="25"/>
      <c r="P57" s="25"/>
      <c r="Q57" s="25"/>
      <c r="R57" s="25"/>
      <c r="S57" s="25"/>
    </row>
    <row r="58" spans="1:19" s="4" customFormat="1" ht="27.6">
      <c r="A58" s="21" t="s">
        <v>121</v>
      </c>
      <c r="B58" s="26" t="s">
        <v>127</v>
      </c>
      <c r="C58" s="23" t="s">
        <v>110</v>
      </c>
      <c r="D58" s="24">
        <v>9.1</v>
      </c>
      <c r="E58" s="24"/>
      <c r="F58" s="68">
        <f t="shared" si="32"/>
        <v>0</v>
      </c>
      <c r="G58" s="24"/>
      <c r="H58" s="68">
        <f t="shared" si="33"/>
        <v>0</v>
      </c>
      <c r="I58" s="24"/>
      <c r="J58" s="68">
        <f t="shared" si="34"/>
        <v>0</v>
      </c>
      <c r="K58" s="47">
        <f t="shared" si="35"/>
        <v>0</v>
      </c>
      <c r="M58" s="25"/>
      <c r="N58" s="25"/>
      <c r="O58" s="25"/>
      <c r="P58" s="25"/>
      <c r="Q58" s="25"/>
      <c r="R58" s="25"/>
      <c r="S58" s="25"/>
    </row>
    <row r="59" spans="1:19" s="28" customFormat="1" ht="27.6">
      <c r="A59" s="21" t="s">
        <v>122</v>
      </c>
      <c r="B59" s="22" t="s">
        <v>128</v>
      </c>
      <c r="C59" s="23" t="s">
        <v>110</v>
      </c>
      <c r="D59" s="24">
        <v>18.4</v>
      </c>
      <c r="E59" s="24"/>
      <c r="F59" s="68">
        <f t="shared" si="32"/>
        <v>0</v>
      </c>
      <c r="G59" s="24"/>
      <c r="H59" s="68">
        <f t="shared" si="33"/>
        <v>0</v>
      </c>
      <c r="I59" s="24"/>
      <c r="J59" s="68">
        <f t="shared" si="34"/>
        <v>0</v>
      </c>
      <c r="K59" s="47">
        <f t="shared" si="35"/>
        <v>0</v>
      </c>
      <c r="M59" s="25"/>
      <c r="N59" s="25"/>
      <c r="O59" s="25"/>
      <c r="P59" s="25"/>
      <c r="Q59" s="25"/>
      <c r="R59" s="25"/>
      <c r="S59" s="25"/>
    </row>
    <row r="60" spans="1:19" s="1" customFormat="1" ht="27.6">
      <c r="A60" s="21" t="s">
        <v>123</v>
      </c>
      <c r="B60" s="40" t="s">
        <v>129</v>
      </c>
      <c r="C60" s="23" t="s">
        <v>46</v>
      </c>
      <c r="D60" s="24">
        <v>2.08</v>
      </c>
      <c r="E60" s="24"/>
      <c r="F60" s="68">
        <f t="shared" si="32"/>
        <v>0</v>
      </c>
      <c r="G60" s="24"/>
      <c r="H60" s="68">
        <f t="shared" si="33"/>
        <v>0</v>
      </c>
      <c r="I60" s="24"/>
      <c r="J60" s="68">
        <f t="shared" si="34"/>
        <v>0</v>
      </c>
      <c r="K60" s="47">
        <f t="shared" si="35"/>
        <v>0</v>
      </c>
      <c r="L60" s="28"/>
      <c r="M60" s="25"/>
      <c r="N60" s="25"/>
      <c r="O60" s="25"/>
      <c r="P60" s="25"/>
      <c r="Q60" s="25"/>
      <c r="R60" s="25"/>
      <c r="S60" s="25"/>
    </row>
    <row r="61" spans="1:19" s="4" customFormat="1" ht="41.4">
      <c r="A61" s="21" t="s">
        <v>124</v>
      </c>
      <c r="B61" s="22" t="s">
        <v>130</v>
      </c>
      <c r="C61" s="23" t="s">
        <v>19</v>
      </c>
      <c r="D61" s="24">
        <v>77</v>
      </c>
      <c r="E61" s="24"/>
      <c r="F61" s="68">
        <f aca="true" t="shared" si="36" ref="F61:F65">ROUND(D61*E61,2)</f>
        <v>0</v>
      </c>
      <c r="G61" s="24"/>
      <c r="H61" s="68">
        <f aca="true" t="shared" si="37" ref="H61:H65">ROUND(D61*G61,2)</f>
        <v>0</v>
      </c>
      <c r="I61" s="24"/>
      <c r="J61" s="68">
        <f aca="true" t="shared" si="38" ref="J61:J65">ROUND(D61*I61,2)</f>
        <v>0</v>
      </c>
      <c r="K61" s="47">
        <f aca="true" t="shared" si="39" ref="K61:K65">F61+H61+J61</f>
        <v>0</v>
      </c>
      <c r="M61" s="25"/>
      <c r="N61" s="25"/>
      <c r="O61" s="25"/>
      <c r="P61" s="25"/>
      <c r="Q61" s="25"/>
      <c r="R61" s="25"/>
      <c r="S61" s="25"/>
    </row>
    <row r="62" spans="1:19" s="4" customFormat="1" ht="27.6">
      <c r="A62" s="21" t="s">
        <v>125</v>
      </c>
      <c r="B62" s="26" t="s">
        <v>131</v>
      </c>
      <c r="C62" s="23" t="s">
        <v>110</v>
      </c>
      <c r="D62" s="24">
        <v>0.03</v>
      </c>
      <c r="E62" s="24"/>
      <c r="F62" s="68">
        <f t="shared" si="36"/>
        <v>0</v>
      </c>
      <c r="G62" s="24"/>
      <c r="H62" s="68">
        <f t="shared" si="37"/>
        <v>0</v>
      </c>
      <c r="I62" s="24"/>
      <c r="J62" s="68">
        <f t="shared" si="38"/>
        <v>0</v>
      </c>
      <c r="K62" s="47">
        <f t="shared" si="39"/>
        <v>0</v>
      </c>
      <c r="M62" s="25"/>
      <c r="N62" s="25"/>
      <c r="O62" s="25"/>
      <c r="P62" s="25"/>
      <c r="Q62" s="25"/>
      <c r="R62" s="25"/>
      <c r="S62" s="25"/>
    </row>
    <row r="63" spans="1:19" s="4" customFormat="1" ht="27.6">
      <c r="A63" s="21" t="s">
        <v>144</v>
      </c>
      <c r="B63" s="26" t="s">
        <v>132</v>
      </c>
      <c r="C63" s="23" t="s">
        <v>110</v>
      </c>
      <c r="D63" s="24">
        <v>38</v>
      </c>
      <c r="E63" s="24"/>
      <c r="F63" s="68">
        <f t="shared" si="36"/>
        <v>0</v>
      </c>
      <c r="G63" s="24"/>
      <c r="H63" s="68">
        <f t="shared" si="37"/>
        <v>0</v>
      </c>
      <c r="I63" s="24"/>
      <c r="J63" s="68">
        <f t="shared" si="38"/>
        <v>0</v>
      </c>
      <c r="K63" s="47">
        <f t="shared" si="39"/>
        <v>0</v>
      </c>
      <c r="M63" s="25"/>
      <c r="N63" s="25"/>
      <c r="O63" s="25"/>
      <c r="P63" s="25"/>
      <c r="Q63" s="25"/>
      <c r="R63" s="25"/>
      <c r="S63" s="25"/>
    </row>
    <row r="64" spans="1:19" s="28" customFormat="1" ht="27.6">
      <c r="A64" s="21" t="s">
        <v>145</v>
      </c>
      <c r="B64" s="22" t="s">
        <v>133</v>
      </c>
      <c r="C64" s="23" t="s">
        <v>15</v>
      </c>
      <c r="D64" s="24">
        <v>21.3</v>
      </c>
      <c r="E64" s="24"/>
      <c r="F64" s="68">
        <f t="shared" si="36"/>
        <v>0</v>
      </c>
      <c r="G64" s="24"/>
      <c r="H64" s="68">
        <f t="shared" si="37"/>
        <v>0</v>
      </c>
      <c r="I64" s="24"/>
      <c r="J64" s="68">
        <f t="shared" si="38"/>
        <v>0</v>
      </c>
      <c r="K64" s="47">
        <f t="shared" si="39"/>
        <v>0</v>
      </c>
      <c r="M64" s="25"/>
      <c r="N64" s="25"/>
      <c r="O64" s="25"/>
      <c r="P64" s="25"/>
      <c r="Q64" s="25"/>
      <c r="R64" s="25"/>
      <c r="S64" s="25"/>
    </row>
    <row r="65" spans="1:19" s="1" customFormat="1" ht="55.2">
      <c r="A65" s="21" t="s">
        <v>146</v>
      </c>
      <c r="B65" s="40" t="s">
        <v>134</v>
      </c>
      <c r="C65" s="23" t="s">
        <v>110</v>
      </c>
      <c r="D65" s="24">
        <v>40.26</v>
      </c>
      <c r="E65" s="24"/>
      <c r="F65" s="68">
        <f t="shared" si="36"/>
        <v>0</v>
      </c>
      <c r="G65" s="24"/>
      <c r="H65" s="68">
        <f t="shared" si="37"/>
        <v>0</v>
      </c>
      <c r="I65" s="24"/>
      <c r="J65" s="68">
        <f t="shared" si="38"/>
        <v>0</v>
      </c>
      <c r="K65" s="47">
        <f t="shared" si="39"/>
        <v>0</v>
      </c>
      <c r="L65" s="28"/>
      <c r="M65" s="25"/>
      <c r="N65" s="25"/>
      <c r="O65" s="25"/>
      <c r="P65" s="25"/>
      <c r="Q65" s="25"/>
      <c r="R65" s="25"/>
      <c r="S65" s="25"/>
    </row>
    <row r="66" spans="1:19" s="3" customFormat="1" ht="27.6">
      <c r="A66" s="21" t="s">
        <v>147</v>
      </c>
      <c r="B66" s="32" t="s">
        <v>135</v>
      </c>
      <c r="C66" s="29" t="s">
        <v>46</v>
      </c>
      <c r="D66" s="24">
        <v>0.15</v>
      </c>
      <c r="E66" s="27"/>
      <c r="F66" s="68">
        <f aca="true" t="shared" si="40" ref="F66:F69">ROUND(D66*E66,2)</f>
        <v>0</v>
      </c>
      <c r="G66" s="24"/>
      <c r="H66" s="68">
        <f aca="true" t="shared" si="41" ref="H66:H69">ROUND(D66*G66,2)</f>
        <v>0</v>
      </c>
      <c r="I66" s="24"/>
      <c r="J66" s="68">
        <f aca="true" t="shared" si="42" ref="J66:J69">ROUND(D66*I66,2)</f>
        <v>0</v>
      </c>
      <c r="K66" s="47">
        <f aca="true" t="shared" si="43" ref="K66:K69">F66+H66+J66</f>
        <v>0</v>
      </c>
      <c r="M66" s="25"/>
      <c r="N66" s="25"/>
      <c r="O66" s="25"/>
      <c r="P66" s="25"/>
      <c r="Q66" s="25"/>
      <c r="R66" s="25"/>
      <c r="S66" s="25"/>
    </row>
    <row r="67" spans="1:19" s="1" customFormat="1" ht="41.4">
      <c r="A67" s="21" t="s">
        <v>148</v>
      </c>
      <c r="B67" s="33" t="s">
        <v>136</v>
      </c>
      <c r="C67" s="23" t="s">
        <v>15</v>
      </c>
      <c r="D67" s="24">
        <v>213</v>
      </c>
      <c r="E67" s="27"/>
      <c r="F67" s="68">
        <f t="shared" si="40"/>
        <v>0</v>
      </c>
      <c r="G67" s="24"/>
      <c r="H67" s="68">
        <f t="shared" si="41"/>
        <v>0</v>
      </c>
      <c r="I67" s="24"/>
      <c r="J67" s="68">
        <f t="shared" si="42"/>
        <v>0</v>
      </c>
      <c r="K67" s="47">
        <f t="shared" si="43"/>
        <v>0</v>
      </c>
      <c r="M67" s="25"/>
      <c r="N67" s="25"/>
      <c r="O67" s="25"/>
      <c r="P67" s="25"/>
      <c r="Q67" s="25"/>
      <c r="R67" s="25"/>
      <c r="S67" s="25"/>
    </row>
    <row r="68" spans="1:19" s="4" customFormat="1" ht="27.6">
      <c r="A68" s="21" t="s">
        <v>149</v>
      </c>
      <c r="B68" s="33" t="s">
        <v>137</v>
      </c>
      <c r="C68" s="23" t="s">
        <v>46</v>
      </c>
      <c r="D68" s="24">
        <v>0.06</v>
      </c>
      <c r="E68" s="27"/>
      <c r="F68" s="68">
        <f t="shared" si="40"/>
        <v>0</v>
      </c>
      <c r="G68" s="24"/>
      <c r="H68" s="68">
        <f t="shared" si="41"/>
        <v>0</v>
      </c>
      <c r="I68" s="24"/>
      <c r="J68" s="68">
        <f t="shared" si="42"/>
        <v>0</v>
      </c>
      <c r="K68" s="47">
        <f t="shared" si="43"/>
        <v>0</v>
      </c>
      <c r="M68" s="25"/>
      <c r="N68" s="25"/>
      <c r="O68" s="25"/>
      <c r="P68" s="25"/>
      <c r="Q68" s="25"/>
      <c r="R68" s="25"/>
      <c r="S68" s="25"/>
    </row>
    <row r="69" spans="1:19" s="1" customFormat="1" ht="41.4">
      <c r="A69" s="21" t="s">
        <v>150</v>
      </c>
      <c r="B69" s="33" t="s">
        <v>138</v>
      </c>
      <c r="C69" s="23" t="s">
        <v>15</v>
      </c>
      <c r="D69" s="24">
        <v>213</v>
      </c>
      <c r="E69" s="42"/>
      <c r="F69" s="68">
        <f t="shared" si="40"/>
        <v>0</v>
      </c>
      <c r="G69" s="24"/>
      <c r="H69" s="68">
        <f t="shared" si="41"/>
        <v>0</v>
      </c>
      <c r="I69" s="24"/>
      <c r="J69" s="68">
        <f t="shared" si="42"/>
        <v>0</v>
      </c>
      <c r="K69" s="47">
        <f t="shared" si="43"/>
        <v>0</v>
      </c>
      <c r="M69" s="25"/>
      <c r="N69" s="25"/>
      <c r="O69" s="25"/>
      <c r="P69" s="25"/>
      <c r="Q69" s="25"/>
      <c r="R69" s="25"/>
      <c r="S69" s="25"/>
    </row>
    <row r="70" spans="1:19" s="3" customFormat="1" ht="27.6">
      <c r="A70" s="21" t="s">
        <v>151</v>
      </c>
      <c r="B70" s="32" t="s">
        <v>139</v>
      </c>
      <c r="C70" s="23" t="s">
        <v>15</v>
      </c>
      <c r="D70" s="24">
        <v>195.75</v>
      </c>
      <c r="E70" s="27"/>
      <c r="F70" s="68">
        <f aca="true" t="shared" si="44" ref="F70">ROUND(D70*E70,2)</f>
        <v>0</v>
      </c>
      <c r="G70" s="24"/>
      <c r="H70" s="68">
        <f aca="true" t="shared" si="45" ref="H70">ROUND(D70*G70,2)</f>
        <v>0</v>
      </c>
      <c r="I70" s="24"/>
      <c r="J70" s="68">
        <f aca="true" t="shared" si="46" ref="J70">ROUND(D70*I70,2)</f>
        <v>0</v>
      </c>
      <c r="K70" s="47">
        <f aca="true" t="shared" si="47" ref="K70">F70+H70+J70</f>
        <v>0</v>
      </c>
      <c r="M70" s="25"/>
      <c r="N70" s="25"/>
      <c r="O70" s="25"/>
      <c r="P70" s="25"/>
      <c r="Q70" s="25"/>
      <c r="R70" s="25"/>
      <c r="S70" s="25"/>
    </row>
    <row r="71" spans="1:19" s="4" customFormat="1" ht="41.4">
      <c r="A71" s="21" t="s">
        <v>152</v>
      </c>
      <c r="B71" s="33" t="s">
        <v>140</v>
      </c>
      <c r="C71" s="23" t="s">
        <v>110</v>
      </c>
      <c r="D71" s="24">
        <v>25</v>
      </c>
      <c r="E71" s="24"/>
      <c r="F71" s="68">
        <f aca="true" t="shared" si="48" ref="F71:F74">ROUND(D71*E71,2)</f>
        <v>0</v>
      </c>
      <c r="G71" s="24"/>
      <c r="H71" s="68">
        <f aca="true" t="shared" si="49" ref="H71:H74">ROUND(D71*G71,2)</f>
        <v>0</v>
      </c>
      <c r="I71" s="24"/>
      <c r="J71" s="68">
        <f aca="true" t="shared" si="50" ref="J71:J74">ROUND(D71*I71,2)</f>
        <v>0</v>
      </c>
      <c r="K71" s="47">
        <f aca="true" t="shared" si="51" ref="K71:K74">F71+H71+J71</f>
        <v>0</v>
      </c>
      <c r="M71" s="25"/>
      <c r="N71" s="25"/>
      <c r="O71" s="25"/>
      <c r="P71" s="25"/>
      <c r="Q71" s="25"/>
      <c r="R71" s="25"/>
      <c r="S71" s="25"/>
    </row>
    <row r="72" spans="1:19" s="4" customFormat="1" ht="41.4">
      <c r="A72" s="21" t="s">
        <v>153</v>
      </c>
      <c r="B72" s="33" t="s">
        <v>141</v>
      </c>
      <c r="C72" s="23" t="s">
        <v>18</v>
      </c>
      <c r="D72" s="24">
        <v>10</v>
      </c>
      <c r="E72" s="27"/>
      <c r="F72" s="68">
        <f t="shared" si="48"/>
        <v>0</v>
      </c>
      <c r="G72" s="24"/>
      <c r="H72" s="68">
        <f t="shared" si="49"/>
        <v>0</v>
      </c>
      <c r="I72" s="24"/>
      <c r="J72" s="68">
        <f t="shared" si="50"/>
        <v>0</v>
      </c>
      <c r="K72" s="47">
        <f t="shared" si="51"/>
        <v>0</v>
      </c>
      <c r="M72" s="25"/>
      <c r="N72" s="25"/>
      <c r="O72" s="25"/>
      <c r="P72" s="25"/>
      <c r="Q72" s="25"/>
      <c r="R72" s="25"/>
      <c r="S72" s="25"/>
    </row>
    <row r="73" spans="1:19" s="4" customFormat="1" ht="55.2">
      <c r="A73" s="21" t="s">
        <v>154</v>
      </c>
      <c r="B73" s="33" t="s">
        <v>142</v>
      </c>
      <c r="C73" s="23" t="s">
        <v>15</v>
      </c>
      <c r="D73" s="24">
        <v>171</v>
      </c>
      <c r="E73" s="27"/>
      <c r="F73" s="68">
        <f t="shared" si="48"/>
        <v>0</v>
      </c>
      <c r="G73" s="24"/>
      <c r="H73" s="68">
        <f t="shared" si="49"/>
        <v>0</v>
      </c>
      <c r="I73" s="24"/>
      <c r="J73" s="68">
        <f t="shared" si="50"/>
        <v>0</v>
      </c>
      <c r="K73" s="47">
        <f t="shared" si="51"/>
        <v>0</v>
      </c>
      <c r="M73" s="25"/>
      <c r="N73" s="25"/>
      <c r="O73" s="25"/>
      <c r="P73" s="25"/>
      <c r="Q73" s="25"/>
      <c r="R73" s="25"/>
      <c r="S73" s="25"/>
    </row>
    <row r="74" spans="1:19" s="4" customFormat="1" ht="13.8">
      <c r="A74" s="21" t="s">
        <v>155</v>
      </c>
      <c r="B74" s="33" t="s">
        <v>143</v>
      </c>
      <c r="C74" s="23" t="s">
        <v>46</v>
      </c>
      <c r="D74" s="24">
        <v>15</v>
      </c>
      <c r="E74" s="27"/>
      <c r="F74" s="68">
        <f t="shared" si="48"/>
        <v>0</v>
      </c>
      <c r="G74" s="24"/>
      <c r="H74" s="68">
        <f t="shared" si="49"/>
        <v>0</v>
      </c>
      <c r="I74" s="24"/>
      <c r="J74" s="68">
        <f t="shared" si="50"/>
        <v>0</v>
      </c>
      <c r="K74" s="47">
        <f t="shared" si="51"/>
        <v>0</v>
      </c>
      <c r="M74" s="25"/>
      <c r="N74" s="25"/>
      <c r="O74" s="25"/>
      <c r="P74" s="25"/>
      <c r="Q74" s="25"/>
      <c r="R74" s="25"/>
      <c r="S74" s="25"/>
    </row>
    <row r="75" spans="1:19" s="4" customFormat="1" ht="6" customHeight="1">
      <c r="A75" s="58"/>
      <c r="B75" s="59"/>
      <c r="C75" s="60"/>
      <c r="D75" s="61"/>
      <c r="E75" s="62"/>
      <c r="F75" s="63"/>
      <c r="G75" s="63"/>
      <c r="H75" s="63"/>
      <c r="I75" s="63"/>
      <c r="J75" s="63"/>
      <c r="K75" s="53"/>
      <c r="M75" s="25"/>
      <c r="N75" s="25"/>
      <c r="O75" s="25"/>
      <c r="P75" s="25"/>
      <c r="Q75" s="25"/>
      <c r="R75" s="25"/>
      <c r="S75" s="25"/>
    </row>
    <row r="76" spans="1:19" s="4" customFormat="1" ht="16.2">
      <c r="A76" s="84" t="s">
        <v>11</v>
      </c>
      <c r="B76" s="85"/>
      <c r="C76" s="85"/>
      <c r="D76" s="85"/>
      <c r="E76" s="85"/>
      <c r="F76" s="85"/>
      <c r="G76" s="85"/>
      <c r="H76" s="85"/>
      <c r="I76" s="85"/>
      <c r="J76" s="85"/>
      <c r="K76" s="55">
        <f>SUM(K9:K75)</f>
        <v>0</v>
      </c>
      <c r="M76" s="25"/>
      <c r="N76" s="25"/>
      <c r="O76" s="25"/>
      <c r="P76" s="25"/>
      <c r="Q76" s="25"/>
      <c r="R76" s="25"/>
      <c r="S76" s="25"/>
    </row>
    <row r="77" spans="1:19" s="4" customFormat="1" ht="16.2">
      <c r="A77" s="74" t="s">
        <v>10</v>
      </c>
      <c r="B77" s="75"/>
      <c r="C77" s="75"/>
      <c r="D77" s="75"/>
      <c r="E77" s="75"/>
      <c r="F77" s="75"/>
      <c r="G77" s="75"/>
      <c r="H77" s="75"/>
      <c r="I77" s="24" t="s">
        <v>14</v>
      </c>
      <c r="J77" s="64"/>
      <c r="K77" s="54">
        <f>ROUND(K76*J77/100,2)</f>
        <v>0</v>
      </c>
      <c r="M77" s="25"/>
      <c r="N77" s="25"/>
      <c r="O77" s="25"/>
      <c r="P77" s="25"/>
      <c r="Q77" s="25"/>
      <c r="R77" s="25"/>
      <c r="S77" s="25"/>
    </row>
    <row r="78" spans="1:19" s="4" customFormat="1" ht="16.2">
      <c r="A78" s="74" t="s">
        <v>8</v>
      </c>
      <c r="B78" s="75"/>
      <c r="C78" s="75"/>
      <c r="D78" s="75"/>
      <c r="E78" s="75"/>
      <c r="F78" s="75"/>
      <c r="G78" s="75"/>
      <c r="H78" s="75"/>
      <c r="I78" s="52"/>
      <c r="J78" s="56"/>
      <c r="K78" s="54">
        <f>K76+K77</f>
        <v>0</v>
      </c>
      <c r="M78" s="25"/>
      <c r="N78" s="25"/>
      <c r="O78" s="25"/>
      <c r="P78" s="25"/>
      <c r="Q78" s="25"/>
      <c r="R78" s="25"/>
      <c r="S78" s="25"/>
    </row>
    <row r="79" spans="1:19" s="4" customFormat="1" ht="16.2">
      <c r="A79" s="74" t="s">
        <v>12</v>
      </c>
      <c r="B79" s="75"/>
      <c r="C79" s="75"/>
      <c r="D79" s="75"/>
      <c r="E79" s="75"/>
      <c r="F79" s="75"/>
      <c r="G79" s="75"/>
      <c r="H79" s="75"/>
      <c r="I79" s="24" t="s">
        <v>14</v>
      </c>
      <c r="J79" s="64"/>
      <c r="K79" s="54">
        <f>ROUND(K78*J79/100,2)</f>
        <v>0</v>
      </c>
      <c r="M79" s="25"/>
      <c r="N79" s="25"/>
      <c r="O79" s="25"/>
      <c r="P79" s="25"/>
      <c r="Q79" s="25"/>
      <c r="R79" s="25"/>
      <c r="S79" s="25"/>
    </row>
    <row r="80" spans="1:19" s="4" customFormat="1" ht="16.2">
      <c r="A80" s="74" t="s">
        <v>8</v>
      </c>
      <c r="B80" s="75"/>
      <c r="C80" s="75"/>
      <c r="D80" s="75"/>
      <c r="E80" s="75"/>
      <c r="F80" s="75"/>
      <c r="G80" s="75"/>
      <c r="H80" s="75"/>
      <c r="I80" s="52"/>
      <c r="J80" s="56"/>
      <c r="K80" s="54">
        <f>K78+K79</f>
        <v>0</v>
      </c>
      <c r="M80" s="25"/>
      <c r="N80" s="25"/>
      <c r="O80" s="25"/>
      <c r="P80" s="25"/>
      <c r="Q80" s="25"/>
      <c r="R80" s="25"/>
      <c r="S80" s="25"/>
    </row>
    <row r="81" spans="1:19" s="4" customFormat="1" ht="16.8" thickBot="1">
      <c r="A81" s="82" t="s">
        <v>13</v>
      </c>
      <c r="B81" s="83"/>
      <c r="C81" s="83"/>
      <c r="D81" s="83"/>
      <c r="E81" s="83"/>
      <c r="F81" s="83"/>
      <c r="G81" s="83"/>
      <c r="H81" s="83"/>
      <c r="I81" s="65" t="s">
        <v>14</v>
      </c>
      <c r="J81" s="66">
        <v>18</v>
      </c>
      <c r="K81" s="54">
        <f>ROUND(K80*J81/100,2)</f>
        <v>0</v>
      </c>
      <c r="M81" s="25"/>
      <c r="N81" s="25"/>
      <c r="O81" s="25"/>
      <c r="P81" s="25"/>
      <c r="Q81" s="25"/>
      <c r="R81" s="25"/>
      <c r="S81" s="25"/>
    </row>
    <row r="82" spans="1:11" ht="19.2" thickBot="1">
      <c r="A82" s="80" t="s">
        <v>23</v>
      </c>
      <c r="B82" s="81"/>
      <c r="C82" s="81"/>
      <c r="D82" s="81"/>
      <c r="E82" s="81"/>
      <c r="F82" s="81"/>
      <c r="G82" s="81"/>
      <c r="H82" s="81"/>
      <c r="I82" s="81"/>
      <c r="J82" s="57"/>
      <c r="K82" s="67">
        <f>K80+K81</f>
        <v>0</v>
      </c>
    </row>
    <row r="83" spans="2:11" ht="15">
      <c r="B83" s="44"/>
      <c r="C83" s="44"/>
      <c r="D83" s="43"/>
      <c r="E83" s="43"/>
      <c r="F83" s="43"/>
      <c r="G83" s="43"/>
      <c r="H83" s="43"/>
      <c r="I83" s="43"/>
      <c r="J83" s="43"/>
      <c r="K83" s="45"/>
    </row>
  </sheetData>
  <autoFilter ref="A9:K82"/>
  <mergeCells count="18">
    <mergeCell ref="A1:K1"/>
    <mergeCell ref="A2:K2"/>
    <mergeCell ref="A4:K4"/>
    <mergeCell ref="A6:A7"/>
    <mergeCell ref="B6:B7"/>
    <mergeCell ref="C6:C7"/>
    <mergeCell ref="D6:D7"/>
    <mergeCell ref="E6:F6"/>
    <mergeCell ref="G6:H6"/>
    <mergeCell ref="A79:H79"/>
    <mergeCell ref="A80:H80"/>
    <mergeCell ref="I6:J6"/>
    <mergeCell ref="K6:K7"/>
    <mergeCell ref="A82:I82"/>
    <mergeCell ref="A81:H81"/>
    <mergeCell ref="A76:J76"/>
    <mergeCell ref="A77:H77"/>
    <mergeCell ref="A78:H78"/>
  </mergeCells>
  <printOptions horizontalCentered="1"/>
  <pageMargins left="0.7" right="0.7" top="0.75" bottom="0.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2019-07-30T06:59:21Z</dcterms:modified>
  <cp:category/>
  <cp:version/>
  <cp:contentType/>
  <cp:contentStatus/>
</cp:coreProperties>
</file>