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N1_სატენდერო" sheetId="10" r:id="rId1"/>
  </sheets>
  <externalReferences>
    <externalReference r:id="rId4"/>
  </externalReferences>
  <definedNames>
    <definedName name="_xlnm._FilterDatabase" localSheetId="0" hidden="1">'N1_სატენდერო'!$A$7:$L$140</definedName>
    <definedName name="_xlnm.Print_Area" localSheetId="0">'N1_სატენდერო'!$A$1:$K$140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  <definedName name="_xlnm.Print_Titles" localSheetId="0">'N1_სატენდერო'!$7:$7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<sst xmlns="http://schemas.openxmlformats.org/spreadsheetml/2006/main" count="359" uniqueCount="105">
  <si>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</si>
  <si>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</si>
  <si>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</si>
  <si>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</si>
  <si>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</si>
  <si>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</si>
  <si>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</si>
  <si>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</si>
  <si>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</si>
  <si>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</si>
  <si>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</si>
  <si>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</si>
  <si>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IV კატ. გრუნტის დამუშავება ექსკავატორით ჩამჩის მოცულობით 0.5 მ3  ა/მ დატვირთვით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</si>
  <si>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</si>
  <si>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</si>
  <si>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</si>
  <si>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</si>
  <si>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</si>
  <si>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</si>
  <si>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IV კატ. გრუნტის დამუშავება ხელით, ავტოთვითმცლელზე დატვირთვით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</si>
  <si>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</si>
  <si>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</si>
  <si>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</si>
  <si>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</si>
  <si>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</si>
  <si>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</si>
  <si>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</si>
  <si>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</si>
  <si>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</si>
  <si>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</si>
  <si>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კაც.სთ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</si>
  <si>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</si>
  <si>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</si>
  <si>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</si>
  <si>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 xml:space="preserve">ზედნადები ხარჯები </t>
  </si>
  <si>
    <t>გეგმიური მოგება</t>
  </si>
  <si>
    <t>შრომის დანახარჯი</t>
  </si>
  <si>
    <t>ბეტონი B-25</t>
  </si>
  <si>
    <t>ჭის გარე ზედაპირის ჰიდროიზოლაცია ბითუმის მასტიკით 2 ფენად</t>
  </si>
  <si>
    <t>ბიტუმ-პოლიმერული მასტიკა</t>
  </si>
  <si>
    <t>მანქ/სთ</t>
  </si>
  <si>
    <t>სულ ხარჯთაღიცხვით</t>
  </si>
  <si>
    <t>რკინა–ბეტონის რგოლი დ=1000მმ / 1მ</t>
  </si>
  <si>
    <t xml:space="preserve">რ/ბ ძირის ფილა დ-1000 მმ </t>
  </si>
  <si>
    <t>რკინა–ბეტონის ფილა თუჯის მრგვალი ჩარჩო-ხუფით დ=1200*1200 მმ</t>
  </si>
  <si>
    <t xml:space="preserve">ჭის ღარის მოწყობა B-25 მარკის ბეტონით 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</si>
  <si>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</si>
  <si>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</si>
  <si>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</si>
  <si>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წყალი</t>
  </si>
  <si>
    <t>ბულდოზერი   50 ცხ.ძ</t>
  </si>
  <si>
    <t>სხვა მასალები (გამირების ღირებულების გათვალისწინებით)</t>
  </si>
  <si>
    <t xml:space="preserve">კანალიზაციის პოლიეთილენის გოფრირებული მილის SN4 d=100მმ შეძენა, მოწყობა                 </t>
  </si>
  <si>
    <t xml:space="preserve">კანალიზაციის პოლიეთილენის გოფრირებული მილი SN4 d=100მმ                  </t>
  </si>
  <si>
    <t xml:space="preserve">კანალიზაციის პოლიეთილენის გოფრირებული მილის SN4 d=100მმ გამოცდა ჰერმეტულობაზე                 </t>
  </si>
  <si>
    <t>მ2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</si>
  <si>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</si>
  <si>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</si>
  <si>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</si>
  <si>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ავტოთვითმცლელით გატანა 23 კმ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</si>
  <si>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</si>
  <si>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</si>
  <si>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</si>
  <si>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</si>
  <si>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</si>
  <si>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ბეტონის საფარის მოხსნა სისქით 10 სმ სანგრევი ჩაქუჩით</t>
  </si>
  <si>
    <t>კომპრესორი 5 მ3/წთ</t>
  </si>
  <si>
    <t>M 200 მარკის ბეტონის საფარის მოწყობა, სისქით 10 სმ</t>
  </si>
  <si>
    <t>ბეტონი, მარკით M 200</t>
  </si>
  <si>
    <t xml:space="preserve">კანალიზაციის პოლიეთილენის გოფრირებული მილის SN4 d=200მმ შეძენა, მოწყობა                 </t>
  </si>
  <si>
    <t xml:space="preserve">კანალიზაციის პოლიეთილენის გოფრირებული მილი SN4 d=200მმ                  </t>
  </si>
  <si>
    <t xml:space="preserve">კანალიზაციის პოლიეთილენის გოფრირებული მილის SN4 d=200მმ გამოცდა ჰერმეტულობაზე                 </t>
  </si>
  <si>
    <t>რკინა–ბეტონის რგოლი დ=500 მმ / 0.5 მ</t>
  </si>
  <si>
    <t xml:space="preserve">დამტვრეული ასფალტისა და ბეტონის  ნატეხების დატვირთვა ავ/თვითმც. და გატანა  </t>
  </si>
  <si>
    <t>გრუნტის გატანა ავტოთვითმცლელებით 23 კმ</t>
  </si>
  <si>
    <t>შემაერთებელი გოფრირებული ქურო დ=200 მმ /რეზინის საფენით/</t>
  </si>
  <si>
    <t>ღორღი ( ფრაქცია 20-40 მმ)</t>
  </si>
  <si>
    <t xml:space="preserve">შემაერთებელი გოფრირებული ქურო დ=200 მმ </t>
  </si>
  <si>
    <t>რეზინის საფენი დ=200 მმ</t>
  </si>
  <si>
    <t>თხრილის შევსება ღორღით               (ფრაქცია 20-40 მმ)                         მექანიზმის გამოყენებით, 50 მ-ზე გადაადგილებით, დატკეპნით (K=0.98-1.25)</t>
  </si>
  <si>
    <t>ქვიშის (ფარქცია 2-5 მმ) საფარის მოწყობა დატკეპნით(K=0.98-1.25) მილის ქვეშ 10სმ, ზემოდან  20 სმ</t>
  </si>
  <si>
    <t>რ/ბ ანაკრები წრიული ჭის                  (3 კომპ) შეძენა- მონტაჟი, რკბ. ძირის ფილით, რკბ რგოლებით, რკბ. გადახურვის ფილა თუჯის ხუფით D=1.0 მ  H=1.0 მ  გამირების მოწყობის გათვალისწინებით</t>
  </si>
  <si>
    <t>რ/ბ ანაკრები წრიული ჭის                  (9 კომპ) შეძენა- მონტაჟი, რკბ. ძირის ფილით, რკბ რგოლებით, რკბ. გადახურვის ფილა თუჯის ხუფით D=0.5 მ  H=1.0 მ  გამირების მოწყობის გათვალისწინებით</t>
  </si>
  <si>
    <t>პოლიეთილენის გოფრირებული  ქუროს შეძენა, მოწყობა დ=100 მმ /რეზინის საფენით/</t>
  </si>
  <si>
    <t>შემაერთებელი გოფრირებული ქურო დ=100 მმ</t>
  </si>
  <si>
    <t>რეზინის საფენი დ=100 მმ</t>
  </si>
  <si>
    <t>19.1</t>
  </si>
  <si>
    <t>18.1</t>
  </si>
  <si>
    <t xml:space="preserve">რ/ბ ძირის ფილა დ-520 მმ </t>
  </si>
  <si>
    <t xml:space="preserve">რ/ბ გადახურვის  ფილა დ-520 მმ </t>
  </si>
  <si>
    <t xml:space="preserve">ქვიშა-ხრეში (საგზაო სამუშაოებისთვის) </t>
  </si>
  <si>
    <t>ქვიშა  (ფარქცია 2-5 მმ)</t>
  </si>
  <si>
    <t xml:space="preserve">ქვიშ ხრეში  (საგზაო სამუშაოებისთვის) </t>
  </si>
  <si>
    <t>ჭის ქვეშ ქვიშა ხრეშის (საგზაო სამუშაოებისთვის)  ბალიშის მოწყობა 10 სმ,  დატკეპნით (K=0.98-1.25)</t>
  </si>
  <si>
    <t>თხრილის შევსება ქვიშა-ხრეშით (საგზაო სამუშაოებისთვის) მექანიზმის გამოყენებით, 50 მ-ზე გადაადგილებით, დატკეპნით (K=0.98-1.25)</t>
  </si>
  <si>
    <t>დოლაბაურის მე-2 ჩიხის წყალარინების ქსელის რეაბილიტაცია</t>
  </si>
  <si>
    <t>კონტრაქტორის მასალა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</si>
  <si>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</si>
  <si>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</si>
  <si>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</si>
  <si>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</si>
  <si>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</si>
  <si>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 xml:space="preserve">გაუთვალისწინებელი ხარჯები </t>
  </si>
  <si>
    <t xml:space="preserve">დ.ღ.გ.   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</si>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</sst>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_-* #,##0.00_р_._-;\-* #,##0.00_р_._-;_-* &quot;-&quot;??_р_._-;_-@_-"/>
    <numFmt numFmtId="168" formatCode="_(#,##0_);_(\(#,##0\);_(\ \-\ 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7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/>
    <xf numFmtId="0" fontId="4" fillId="2" borderId="0" xfId="20" applyFont="1" applyFill="1" applyBorder="1" applyAlignment="1">
      <alignment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2" fontId="5" fillId="2" borderId="1" xfId="20" applyNumberFormat="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vertical="center"/>
      <protection/>
    </xf>
    <xf numFmtId="0" fontId="5" fillId="2" borderId="2" xfId="0" applyFont="1" applyFill="1" applyBorder="1" applyAlignment="1">
      <alignment horizontal="center" vertical="center"/>
    </xf>
    <xf numFmtId="43" fontId="5" fillId="2" borderId="2" xfId="18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3" borderId="2" xfId="20" applyNumberFormat="1" applyFont="1" applyFill="1" applyBorder="1" applyAlignment="1">
      <alignment horizontal="left" vertical="center"/>
      <protection/>
    </xf>
    <xf numFmtId="0" fontId="5" fillId="2" borderId="2" xfId="20" applyFont="1" applyFill="1" applyBorder="1" applyAlignment="1" applyProtection="1">
      <alignment horizontal="center" vertical="center"/>
      <protection locked="0"/>
    </xf>
    <xf numFmtId="2" fontId="5" fillId="2" borderId="2" xfId="20" applyNumberFormat="1" applyFont="1" applyFill="1" applyBorder="1" applyAlignment="1">
      <alignment horizontal="center" vertical="center"/>
      <protection/>
    </xf>
    <xf numFmtId="0" fontId="4" fillId="2" borderId="0" xfId="20" applyFont="1" applyFill="1" applyBorder="1" applyAlignment="1">
      <alignment horizontal="center" vertical="center"/>
      <protection/>
    </xf>
    <xf numFmtId="0" fontId="5" fillId="2" borderId="0" xfId="20" applyFont="1" applyFill="1" applyAlignment="1">
      <alignment vertical="center"/>
      <protection/>
    </xf>
    <xf numFmtId="49" fontId="5" fillId="2" borderId="0" xfId="20" applyNumberFormat="1" applyFont="1" applyFill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49" fontId="5" fillId="2" borderId="5" xfId="20" applyNumberFormat="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49" fontId="5" fillId="2" borderId="7" xfId="20" applyNumberFormat="1" applyFont="1" applyFill="1" applyBorder="1" applyAlignment="1" applyProtection="1">
      <alignment horizontal="center" vertical="center"/>
      <protection locked="0"/>
    </xf>
    <xf numFmtId="2" fontId="5" fillId="4" borderId="2" xfId="20" applyNumberFormat="1" applyFont="1" applyFill="1" applyBorder="1" applyAlignment="1" applyProtection="1">
      <alignment horizontal="center" vertical="center"/>
      <protection locked="0"/>
    </xf>
    <xf numFmtId="2" fontId="5" fillId="2" borderId="2" xfId="20" applyNumberFormat="1" applyFont="1" applyFill="1" applyBorder="1" applyAlignment="1" applyProtection="1">
      <alignment horizontal="center" vertical="center"/>
      <protection locked="0"/>
    </xf>
    <xf numFmtId="0" fontId="5" fillId="2" borderId="0" xfId="20" applyFont="1" applyFill="1" applyAlignment="1" applyProtection="1">
      <alignment vertical="center"/>
      <protection locked="0"/>
    </xf>
    <xf numFmtId="49" fontId="5" fillId="2" borderId="8" xfId="20" applyNumberFormat="1" applyFont="1" applyFill="1" applyBorder="1" applyAlignment="1" applyProtection="1">
      <alignment horizontal="center" vertical="center"/>
      <protection locked="0"/>
    </xf>
    <xf numFmtId="0" fontId="5" fillId="2" borderId="9" xfId="20" applyFont="1" applyFill="1" applyBorder="1" applyAlignment="1" applyProtection="1">
      <alignment horizontal="center" vertical="center"/>
      <protection locked="0"/>
    </xf>
    <xf numFmtId="2" fontId="5" fillId="4" borderId="9" xfId="2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2" fontId="5" fillId="4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7" xfId="20" applyNumberFormat="1" applyFont="1" applyFill="1" applyBorder="1" applyAlignment="1">
      <alignment horizontal="center" vertical="center"/>
      <protection/>
    </xf>
    <xf numFmtId="165" fontId="5" fillId="4" borderId="2" xfId="20" applyNumberFormat="1" applyFont="1" applyFill="1" applyBorder="1" applyAlignment="1">
      <alignment horizontal="center" vertical="center"/>
      <protection/>
    </xf>
    <xf numFmtId="164" fontId="5" fillId="2" borderId="2" xfId="20" applyNumberFormat="1" applyFont="1" applyFill="1" applyBorder="1" applyAlignment="1">
      <alignment horizontal="center" vertical="center"/>
      <protection/>
    </xf>
    <xf numFmtId="165" fontId="5" fillId="2" borderId="2" xfId="20" applyNumberFormat="1" applyFont="1" applyFill="1" applyBorder="1" applyAlignment="1">
      <alignment horizontal="center" vertical="center"/>
      <protection/>
    </xf>
    <xf numFmtId="166" fontId="5" fillId="2" borderId="2" xfId="20" applyNumberFormat="1" applyFont="1" applyFill="1" applyBorder="1" applyAlignment="1">
      <alignment horizontal="center" vertical="center"/>
      <protection/>
    </xf>
    <xf numFmtId="49" fontId="5" fillId="2" borderId="7" xfId="0" applyNumberFormat="1" applyFont="1" applyFill="1" applyBorder="1" applyAlignment="1">
      <alignment horizontal="center" vertical="center"/>
    </xf>
    <xf numFmtId="2" fontId="5" fillId="4" borderId="2" xfId="20" applyNumberFormat="1" applyFont="1" applyFill="1" applyBorder="1" applyAlignment="1">
      <alignment horizontal="center" vertical="center"/>
      <protection/>
    </xf>
    <xf numFmtId="2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5" fillId="4" borderId="2" xfId="20" applyNumberFormat="1" applyFont="1" applyFill="1" applyBorder="1" applyAlignment="1" applyProtection="1">
      <alignment horizontal="center" vertical="center"/>
      <protection locked="0"/>
    </xf>
    <xf numFmtId="0" fontId="5" fillId="2" borderId="0" xfId="20" applyFont="1" applyFill="1" applyBorder="1" applyAlignment="1">
      <alignment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2" fontId="5" fillId="4" borderId="2" xfId="22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0" fontId="5" fillId="5" borderId="2" xfId="21" applyNumberFormat="1" applyFont="1" applyFill="1" applyBorder="1" applyAlignment="1">
      <alignment horizontal="center" vertical="center"/>
      <protection/>
    </xf>
    <xf numFmtId="165" fontId="5" fillId="4" borderId="2" xfId="0" applyNumberFormat="1" applyFont="1" applyFill="1" applyBorder="1" applyAlignment="1">
      <alignment horizontal="center" vertical="center"/>
    </xf>
    <xf numFmtId="166" fontId="5" fillId="4" borderId="2" xfId="22" applyNumberFormat="1" applyFont="1" applyFill="1" applyBorder="1" applyAlignment="1" applyProtection="1">
      <alignment horizontal="center" vertical="center"/>
      <protection locked="0"/>
    </xf>
    <xf numFmtId="165" fontId="5" fillId="4" borderId="2" xfId="22" applyNumberFormat="1" applyFont="1" applyFill="1" applyBorder="1" applyAlignment="1">
      <alignment horizontal="center" vertical="center"/>
    </xf>
    <xf numFmtId="0" fontId="5" fillId="0" borderId="2" xfId="20" applyFont="1" applyFill="1" applyBorder="1" applyAlignment="1">
      <alignment horizontal="center" vertical="center"/>
      <protection/>
    </xf>
    <xf numFmtId="166" fontId="5" fillId="0" borderId="2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/>
      <protection/>
    </xf>
    <xf numFmtId="0" fontId="4" fillId="2" borderId="0" xfId="20" applyFont="1" applyFill="1" applyBorder="1" applyAlignment="1">
      <alignment vertical="center" wrapText="1"/>
      <protection/>
    </xf>
    <xf numFmtId="49" fontId="5" fillId="2" borderId="0" xfId="20" applyNumberFormat="1" applyFont="1" applyFill="1" applyAlignment="1">
      <alignment vertical="center"/>
      <protection/>
    </xf>
    <xf numFmtId="0" fontId="5" fillId="2" borderId="11" xfId="20" applyFont="1" applyFill="1" applyBorder="1" applyAlignment="1">
      <alignment vertical="center"/>
      <protection/>
    </xf>
    <xf numFmtId="168" fontId="4" fillId="0" borderId="11" xfId="20" applyNumberFormat="1" applyFont="1" applyFill="1" applyBorder="1" applyAlignment="1">
      <alignment horizontal="right" vertical="center"/>
      <protection/>
    </xf>
    <xf numFmtId="9" fontId="5" fillId="0" borderId="12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2" fontId="5" fillId="0" borderId="9" xfId="20" applyNumberFormat="1" applyFont="1" applyFill="1" applyBorder="1" applyAlignment="1" applyProtection="1">
      <alignment horizontal="center" vertical="center"/>
      <protection locked="0"/>
    </xf>
    <xf numFmtId="0" fontId="4" fillId="2" borderId="11" xfId="20" applyFont="1" applyFill="1" applyBorder="1" applyAlignment="1">
      <alignment horizontal="center" vertical="center"/>
      <protection/>
    </xf>
    <xf numFmtId="43" fontId="5" fillId="2" borderId="2" xfId="18" applyFont="1" applyFill="1" applyBorder="1" applyAlignment="1" applyProtection="1">
      <alignment horizontal="center" vertical="center"/>
      <protection locked="0"/>
    </xf>
    <xf numFmtId="43" fontId="5" fillId="2" borderId="13" xfId="18" applyFont="1" applyFill="1" applyBorder="1" applyAlignment="1" applyProtection="1">
      <alignment horizontal="center" vertical="center"/>
      <protection locked="0"/>
    </xf>
    <xf numFmtId="43" fontId="5" fillId="2" borderId="9" xfId="18" applyFont="1" applyFill="1" applyBorder="1" applyAlignment="1" applyProtection="1">
      <alignment horizontal="center" vertical="center"/>
      <protection locked="0"/>
    </xf>
    <xf numFmtId="43" fontId="5" fillId="2" borderId="14" xfId="18" applyFont="1" applyFill="1" applyBorder="1" applyAlignment="1" applyProtection="1">
      <alignment horizontal="center" vertical="center"/>
      <protection locked="0"/>
    </xf>
    <xf numFmtId="43" fontId="5" fillId="2" borderId="13" xfId="18" applyFont="1" applyFill="1" applyBorder="1" applyAlignment="1">
      <alignment horizontal="center" vertical="center"/>
    </xf>
    <xf numFmtId="43" fontId="5" fillId="5" borderId="2" xfId="18" applyFont="1" applyFill="1" applyBorder="1" applyAlignment="1">
      <alignment horizontal="center" vertical="center"/>
    </xf>
    <xf numFmtId="43" fontId="5" fillId="0" borderId="2" xfId="18" applyFont="1" applyFill="1" applyBorder="1" applyAlignment="1">
      <alignment horizontal="center" vertical="center"/>
    </xf>
    <xf numFmtId="0" fontId="4" fillId="2" borderId="11" xfId="20" applyFont="1" applyFill="1" applyBorder="1" applyAlignment="1">
      <alignment vertical="center"/>
      <protection/>
    </xf>
    <xf numFmtId="0" fontId="5" fillId="4" borderId="2" xfId="20" applyFont="1" applyFill="1" applyBorder="1" applyAlignment="1" applyProtection="1">
      <alignment vertical="center"/>
      <protection locked="0"/>
    </xf>
    <xf numFmtId="0" fontId="5" fillId="2" borderId="2" xfId="20" applyFont="1" applyFill="1" applyBorder="1" applyAlignment="1" applyProtection="1">
      <alignment vertical="center"/>
      <protection locked="0"/>
    </xf>
    <xf numFmtId="0" fontId="5" fillId="4" borderId="9" xfId="20" applyFont="1" applyFill="1" applyBorder="1" applyAlignment="1" applyProtection="1">
      <alignment vertical="center"/>
      <protection locked="0"/>
    </xf>
    <xf numFmtId="49" fontId="5" fillId="2" borderId="7" xfId="21" applyNumberFormat="1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vertical="center"/>
      <protection locked="0"/>
    </xf>
    <xf numFmtId="43" fontId="5" fillId="0" borderId="2" xfId="18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4" borderId="2" xfId="20" applyFont="1" applyFill="1" applyBorder="1" applyAlignment="1">
      <alignment vertical="center"/>
      <protection/>
    </xf>
    <xf numFmtId="0" fontId="5" fillId="2" borderId="0" xfId="20" applyFont="1" applyFill="1" applyAlignment="1">
      <alignment/>
      <protection/>
    </xf>
    <xf numFmtId="0" fontId="5" fillId="4" borderId="2" xfId="0" applyFont="1" applyFill="1" applyBorder="1" applyAlignment="1">
      <alignment horizontal="left" vertical="center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4" borderId="2" xfId="20" applyFont="1" applyFill="1" applyBorder="1" applyAlignment="1">
      <alignment horizontal="left" vertical="center"/>
      <protection/>
    </xf>
    <xf numFmtId="0" fontId="5" fillId="2" borderId="0" xfId="20" applyFont="1" applyFill="1" applyBorder="1" applyAlignment="1">
      <alignment/>
      <protection/>
    </xf>
    <xf numFmtId="0" fontId="5" fillId="4" borderId="2" xfId="20" applyFont="1" applyFill="1" applyBorder="1" applyAlignment="1" applyProtection="1">
      <alignment horizontal="left" vertical="center"/>
      <protection locked="0"/>
    </xf>
    <xf numFmtId="0" fontId="5" fillId="5" borderId="2" xfId="21" applyFont="1" applyFill="1" applyBorder="1" applyAlignment="1">
      <alignment horizontal="left" vertical="center"/>
      <protection/>
    </xf>
    <xf numFmtId="0" fontId="5" fillId="4" borderId="2" xfId="0" applyFont="1" applyFill="1" applyBorder="1" applyAlignment="1">
      <alignment vertical="center"/>
    </xf>
    <xf numFmtId="0" fontId="5" fillId="3" borderId="2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5" fillId="6" borderId="2" xfId="20" applyNumberFormat="1" applyFont="1" applyFill="1" applyBorder="1" applyAlignment="1">
      <alignment horizontal="left" vertical="center"/>
      <protection/>
    </xf>
    <xf numFmtId="0" fontId="5" fillId="3" borderId="2" xfId="20" applyNumberFormat="1" applyFont="1" applyFill="1" applyBorder="1" applyAlignment="1" applyProtection="1">
      <alignment horizontal="left" vertical="center"/>
      <protection locked="0"/>
    </xf>
    <xf numFmtId="0" fontId="5" fillId="2" borderId="15" xfId="20" applyFont="1" applyFill="1" applyBorder="1" applyAlignment="1">
      <alignment horizontal="center" vertical="center"/>
      <protection/>
    </xf>
    <xf numFmtId="0" fontId="5" fillId="2" borderId="15" xfId="20" applyFont="1" applyFill="1" applyBorder="1" applyAlignment="1">
      <alignment horizontal="center" vertical="center" wrapText="1"/>
      <protection/>
    </xf>
    <xf numFmtId="49" fontId="5" fillId="2" borderId="16" xfId="20" applyNumberFormat="1" applyFont="1" applyFill="1" applyBorder="1" applyAlignment="1">
      <alignment horizontal="center" vertical="center"/>
      <protection/>
    </xf>
    <xf numFmtId="49" fontId="5" fillId="2" borderId="17" xfId="20" applyNumberFormat="1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9" fontId="5" fillId="2" borderId="16" xfId="20" applyNumberFormat="1" applyFont="1" applyFill="1" applyBorder="1" applyAlignment="1" applyProtection="1">
      <alignment horizontal="center" vertical="center"/>
      <protection locked="0"/>
    </xf>
    <xf numFmtId="0" fontId="4" fillId="2" borderId="18" xfId="20" applyFont="1" applyFill="1" applyBorder="1" applyAlignment="1" applyProtection="1">
      <alignment vertical="center"/>
      <protection locked="0"/>
    </xf>
    <xf numFmtId="0" fontId="5" fillId="2" borderId="18" xfId="20" applyFont="1" applyFill="1" applyBorder="1" applyAlignment="1" applyProtection="1">
      <alignment horizontal="center" vertical="center"/>
      <protection locked="0"/>
    </xf>
    <xf numFmtId="2" fontId="5" fillId="2" borderId="18" xfId="20" applyNumberFormat="1" applyFont="1" applyFill="1" applyBorder="1" applyAlignment="1" applyProtection="1">
      <alignment horizontal="center" vertical="center"/>
      <protection locked="0"/>
    </xf>
    <xf numFmtId="43" fontId="5" fillId="2" borderId="18" xfId="18" applyFont="1" applyFill="1" applyBorder="1" applyAlignment="1" applyProtection="1">
      <alignment horizontal="center" vertical="center"/>
      <protection locked="0"/>
    </xf>
    <xf numFmtId="43" fontId="4" fillId="2" borderId="19" xfId="18" applyFont="1" applyFill="1" applyBorder="1" applyAlignment="1" applyProtection="1">
      <alignment horizontal="center" vertical="center"/>
      <protection locked="0"/>
    </xf>
    <xf numFmtId="9" fontId="5" fillId="2" borderId="2" xfId="20" applyNumberFormat="1" applyFont="1" applyFill="1" applyBorder="1" applyAlignment="1">
      <alignment horizontal="center" vertical="center"/>
      <protection/>
    </xf>
    <xf numFmtId="2" fontId="4" fillId="2" borderId="2" xfId="20" applyNumberFormat="1" applyFont="1" applyFill="1" applyBorder="1" applyAlignment="1">
      <alignment horizontal="center" vertical="center"/>
      <protection/>
    </xf>
    <xf numFmtId="43" fontId="4" fillId="2" borderId="2" xfId="18" applyFont="1" applyFill="1" applyBorder="1" applyAlignment="1">
      <alignment horizontal="center"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2" xfId="20" applyFont="1" applyFill="1" applyBorder="1" applyAlignment="1">
      <alignment horizontal="center" vertical="center"/>
      <protection/>
    </xf>
    <xf numFmtId="0" fontId="5" fillId="0" borderId="2" xfId="24" applyFont="1" applyFill="1" applyBorder="1" applyAlignment="1">
      <alignment horizontal="left" vertical="center"/>
      <protection/>
    </xf>
    <xf numFmtId="0" fontId="4" fillId="0" borderId="2" xfId="20" applyFont="1" applyFill="1" applyBorder="1" applyAlignment="1">
      <alignment horizontal="left" vertical="center"/>
      <protection/>
    </xf>
    <xf numFmtId="0" fontId="5" fillId="0" borderId="2" xfId="20" applyFont="1" applyFill="1" applyBorder="1" applyAlignment="1">
      <alignment horizontal="left" vertical="center"/>
      <protection/>
    </xf>
    <xf numFmtId="49" fontId="4" fillId="2" borderId="20" xfId="20" applyNumberFormat="1" applyFont="1" applyFill="1" applyBorder="1" applyAlignment="1">
      <alignment horizontal="center" vertical="center"/>
      <protection/>
    </xf>
    <xf numFmtId="0" fontId="5" fillId="2" borderId="15" xfId="20" applyFont="1" applyFill="1" applyBorder="1" applyAlignment="1">
      <alignment vertical="center"/>
      <protection/>
    </xf>
    <xf numFmtId="9" fontId="5" fillId="2" borderId="15" xfId="20" applyNumberFormat="1" applyFont="1" applyFill="1" applyBorder="1" applyAlignment="1">
      <alignment horizontal="center" vertical="center"/>
      <protection/>
    </xf>
    <xf numFmtId="2" fontId="4" fillId="2" borderId="15" xfId="20" applyNumberFormat="1" applyFont="1" applyFill="1" applyBorder="1" applyAlignment="1">
      <alignment horizontal="center" vertical="center"/>
      <protection/>
    </xf>
    <xf numFmtId="43" fontId="4" fillId="2" borderId="15" xfId="18" applyFont="1" applyFill="1" applyBorder="1" applyAlignment="1">
      <alignment horizontal="center" vertical="center"/>
    </xf>
    <xf numFmtId="43" fontId="5" fillId="2" borderId="15" xfId="18" applyFont="1" applyFill="1" applyBorder="1" applyAlignment="1">
      <alignment horizontal="center" vertical="center"/>
    </xf>
    <xf numFmtId="43" fontId="5" fillId="2" borderId="3" xfId="18" applyFont="1" applyFill="1" applyBorder="1" applyAlignment="1">
      <alignment horizontal="center" vertical="center"/>
    </xf>
    <xf numFmtId="49" fontId="4" fillId="2" borderId="7" xfId="20" applyNumberFormat="1" applyFont="1" applyFill="1" applyBorder="1" applyAlignment="1">
      <alignment horizontal="center" vertical="center"/>
      <protection/>
    </xf>
    <xf numFmtId="43" fontId="4" fillId="2" borderId="13" xfId="18" applyFont="1" applyFill="1" applyBorder="1" applyAlignment="1">
      <alignment horizontal="center" vertical="center"/>
    </xf>
    <xf numFmtId="0" fontId="4" fillId="2" borderId="7" xfId="20" applyFont="1" applyFill="1" applyBorder="1" applyAlignment="1">
      <alignment horizontal="center" vertical="center"/>
      <protection/>
    </xf>
    <xf numFmtId="0" fontId="4" fillId="2" borderId="21" xfId="20" applyFont="1" applyFill="1" applyBorder="1" applyAlignment="1">
      <alignment horizontal="center" vertical="center"/>
      <protection/>
    </xf>
    <xf numFmtId="0" fontId="4" fillId="0" borderId="1" xfId="24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43" fontId="4" fillId="2" borderId="1" xfId="18" applyFont="1" applyFill="1" applyBorder="1" applyAlignment="1">
      <alignment horizontal="center" vertical="center"/>
    </xf>
    <xf numFmtId="43" fontId="4" fillId="2" borderId="4" xfId="18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_დემონტაჟი" xfId="21"/>
    <cellStyle name="Comma 2" xfId="22"/>
    <cellStyle name="Normal 3 2" xfId="23"/>
    <cellStyle name="Обычный_Лист1" xfId="24"/>
    <cellStyle name="Comma 3" xfId="25"/>
    <cellStyle name="Comma 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0.0625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T158"/>
  <sheetViews>
    <sheetView showGridLines="0" tabSelected="1" zoomScale="80" zoomScaleNormal="80" workbookViewId="0" topLeftCell="A1">
      <pane xSplit="2" ySplit="7" topLeftCell="C122" activePane="bottomRight" state="frozen"/>
      <selection pane="topRight" activeCell="D1" sqref="D1"/>
      <selection pane="bottomLeft" activeCell="A9" sqref="A9"/>
      <selection pane="bottomRight" activeCell="A142" sqref="A142"/>
    </sheetView>
  </sheetViews>
  <sheetFormatPr defaultColWidth="9.140625" defaultRowHeight="15"/>
  <cols>
    <col min="1" max="1" width="4.7109375" style="55" customWidth="1"/>
    <col min="2" max="2" width="37.57421875" style="13" customWidth="1"/>
    <col min="3" max="3" width="8.57421875" style="13" customWidth="1"/>
    <col min="4" max="4" width="12.57421875" style="13" bestFit="1" customWidth="1"/>
    <col min="5" max="5" width="11.28125" style="13" customWidth="1"/>
    <col min="6" max="6" width="12.140625" style="13" customWidth="1"/>
    <col min="7" max="7" width="10.421875" style="13" customWidth="1"/>
    <col min="8" max="8" width="11.140625" style="13" customWidth="1"/>
    <col min="9" max="9" width="10.28125" style="13" customWidth="1"/>
    <col min="10" max="10" width="11.00390625" style="13" customWidth="1"/>
    <col min="11" max="11" width="14.8515625" style="13" customWidth="1"/>
    <col min="12" max="12" width="31.421875" style="13" bestFit="1" customWidth="1"/>
    <col min="13" max="16384" width="9.140625" style="13" customWidth="1"/>
  </cols>
  <sheetData>
    <row r="1" spans="1:11" ht="15">
      <c r="A1" s="1" t="s">
        <v>95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2" ht="15" thickBot="1">
      <c r="A3" s="69"/>
      <c r="B3" s="61"/>
      <c r="C3" s="61"/>
      <c r="D3" s="61"/>
      <c r="E3" s="61"/>
      <c r="F3" s="61"/>
      <c r="G3" s="61"/>
      <c r="H3" s="61"/>
      <c r="I3" s="61"/>
      <c r="J3" s="61"/>
      <c r="K3" s="57">
        <f>SUBTOTAL(109,K8:K128)</f>
        <v>0</v>
      </c>
      <c r="L3" s="57"/>
    </row>
    <row r="4" spans="1:12" ht="15" thickBot="1">
      <c r="A4" s="14"/>
      <c r="C4" s="56"/>
      <c r="D4" s="56"/>
      <c r="E4" s="56"/>
      <c r="F4" s="56"/>
      <c r="G4" s="56"/>
      <c r="H4" s="56"/>
      <c r="I4" s="56"/>
      <c r="J4" s="56"/>
      <c r="K4" s="56"/>
      <c r="L4" s="53"/>
    </row>
    <row r="5" spans="1:12" ht="15" customHeight="1" thickBot="1">
      <c r="A5" s="92" t="s">
        <v>0</v>
      </c>
      <c r="B5" s="91" t="s">
        <v>1</v>
      </c>
      <c r="C5" s="91" t="s">
        <v>2</v>
      </c>
      <c r="D5" s="91" t="s">
        <v>3</v>
      </c>
      <c r="E5" s="90" t="s">
        <v>4</v>
      </c>
      <c r="F5" s="90"/>
      <c r="G5" s="90" t="s">
        <v>5</v>
      </c>
      <c r="H5" s="90"/>
      <c r="I5" s="91" t="s">
        <v>6</v>
      </c>
      <c r="J5" s="91"/>
      <c r="K5" s="15" t="s">
        <v>7</v>
      </c>
      <c r="L5" s="58"/>
    </row>
    <row r="6" spans="1:14" ht="39.75" customHeight="1" thickBot="1">
      <c r="A6" s="93"/>
      <c r="B6" s="94"/>
      <c r="C6" s="94"/>
      <c r="D6" s="94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16" t="s">
        <v>11</v>
      </c>
      <c r="L6" s="59"/>
      <c r="M6" s="54"/>
      <c r="N6" s="54"/>
    </row>
    <row r="7" spans="1:12" ht="15" thickBot="1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2" s="22" customFormat="1" ht="15.75">
      <c r="A8" s="19">
        <v>1</v>
      </c>
      <c r="B8" s="70" t="s">
        <v>56</v>
      </c>
      <c r="C8" s="10" t="s">
        <v>98</v>
      </c>
      <c r="D8" s="20">
        <v>16.92</v>
      </c>
      <c r="E8" s="62"/>
      <c r="F8" s="62"/>
      <c r="G8" s="62"/>
      <c r="H8" s="62"/>
      <c r="I8" s="62"/>
      <c r="J8" s="62"/>
      <c r="K8" s="63"/>
      <c r="L8" s="60"/>
    </row>
    <row r="9" spans="1:12" s="22" customFormat="1" ht="15">
      <c r="A9" s="19"/>
      <c r="B9" s="71" t="s">
        <v>13</v>
      </c>
      <c r="C9" s="10" t="s">
        <v>14</v>
      </c>
      <c r="D9" s="21">
        <v>27.072000000000003</v>
      </c>
      <c r="E9" s="62"/>
      <c r="F9" s="62"/>
      <c r="G9" s="62"/>
      <c r="H9" s="62"/>
      <c r="I9" s="62"/>
      <c r="J9" s="62"/>
      <c r="K9" s="63"/>
      <c r="L9" s="60" t="s">
        <v>97</v>
      </c>
    </row>
    <row r="10" spans="1:12" s="22" customFormat="1" ht="15">
      <c r="A10" s="19"/>
      <c r="B10" s="71" t="s">
        <v>57</v>
      </c>
      <c r="C10" s="10" t="s">
        <v>16</v>
      </c>
      <c r="D10" s="21">
        <v>0.323172</v>
      </c>
      <c r="E10" s="62"/>
      <c r="F10" s="62"/>
      <c r="G10" s="62"/>
      <c r="H10" s="62"/>
      <c r="I10" s="62"/>
      <c r="J10" s="62"/>
      <c r="K10" s="63"/>
      <c r="L10" s="60" t="s">
        <v>97</v>
      </c>
    </row>
    <row r="11" spans="1:12" s="22" customFormat="1" ht="15">
      <c r="A11" s="19"/>
      <c r="B11" s="71" t="s">
        <v>58</v>
      </c>
      <c r="C11" s="10" t="s">
        <v>16</v>
      </c>
      <c r="D11" s="21">
        <v>13.113000000000001</v>
      </c>
      <c r="E11" s="62"/>
      <c r="F11" s="62"/>
      <c r="G11" s="62"/>
      <c r="H11" s="62"/>
      <c r="I11" s="62"/>
      <c r="J11" s="62"/>
      <c r="K11" s="63"/>
      <c r="L11" s="60" t="s">
        <v>97</v>
      </c>
    </row>
    <row r="12" spans="1:12" s="22" customFormat="1" ht="15.75">
      <c r="A12" s="19"/>
      <c r="B12" s="71" t="s">
        <v>99</v>
      </c>
      <c r="C12" s="10" t="s">
        <v>16</v>
      </c>
      <c r="D12" s="21">
        <v>6.556500000000001</v>
      </c>
      <c r="E12" s="62"/>
      <c r="F12" s="62"/>
      <c r="G12" s="62"/>
      <c r="H12" s="62"/>
      <c r="I12" s="62"/>
      <c r="J12" s="62"/>
      <c r="K12" s="63"/>
      <c r="L12" s="60" t="s">
        <v>97</v>
      </c>
    </row>
    <row r="13" spans="1:12" s="22" customFormat="1" ht="15.75">
      <c r="A13" s="23">
        <v>2</v>
      </c>
      <c r="B13" s="72" t="s">
        <v>65</v>
      </c>
      <c r="C13" s="24" t="s">
        <v>98</v>
      </c>
      <c r="D13" s="25">
        <v>26.52</v>
      </c>
      <c r="E13" s="64"/>
      <c r="F13" s="64"/>
      <c r="G13" s="64"/>
      <c r="H13" s="64"/>
      <c r="I13" s="64"/>
      <c r="J13" s="64"/>
      <c r="K13" s="65"/>
      <c r="L13" s="60"/>
    </row>
    <row r="14" spans="1:12" s="22" customFormat="1" ht="15">
      <c r="A14" s="19"/>
      <c r="B14" s="71" t="s">
        <v>13</v>
      </c>
      <c r="C14" s="10" t="s">
        <v>14</v>
      </c>
      <c r="D14" s="21">
        <v>42.432</v>
      </c>
      <c r="E14" s="62"/>
      <c r="F14" s="62"/>
      <c r="G14" s="62"/>
      <c r="H14" s="62"/>
      <c r="I14" s="62"/>
      <c r="J14" s="62"/>
      <c r="K14" s="63"/>
      <c r="L14" s="60" t="s">
        <v>97</v>
      </c>
    </row>
    <row r="15" spans="1:12" s="22" customFormat="1" ht="15">
      <c r="A15" s="19"/>
      <c r="B15" s="71" t="s">
        <v>57</v>
      </c>
      <c r="C15" s="10" t="s">
        <v>16</v>
      </c>
      <c r="D15" s="21">
        <v>0.506532</v>
      </c>
      <c r="E15" s="62"/>
      <c r="F15" s="62"/>
      <c r="G15" s="62"/>
      <c r="H15" s="62"/>
      <c r="I15" s="62"/>
      <c r="J15" s="62"/>
      <c r="K15" s="63"/>
      <c r="L15" s="60" t="s">
        <v>97</v>
      </c>
    </row>
    <row r="16" spans="1:12" s="22" customFormat="1" ht="15">
      <c r="A16" s="19"/>
      <c r="B16" s="71" t="s">
        <v>58</v>
      </c>
      <c r="C16" s="10" t="s">
        <v>16</v>
      </c>
      <c r="D16" s="21">
        <v>20.553</v>
      </c>
      <c r="E16" s="62"/>
      <c r="F16" s="62"/>
      <c r="G16" s="62"/>
      <c r="H16" s="62"/>
      <c r="I16" s="62"/>
      <c r="J16" s="62"/>
      <c r="K16" s="63"/>
      <c r="L16" s="60" t="s">
        <v>97</v>
      </c>
    </row>
    <row r="17" spans="1:12" s="22" customFormat="1" ht="15">
      <c r="A17" s="19"/>
      <c r="B17" s="71" t="s">
        <v>66</v>
      </c>
      <c r="C17" s="10" t="s">
        <v>16</v>
      </c>
      <c r="D17" s="21">
        <v>10.2765</v>
      </c>
      <c r="E17" s="62"/>
      <c r="F17" s="62"/>
      <c r="G17" s="62"/>
      <c r="H17" s="62"/>
      <c r="I17" s="62"/>
      <c r="J17" s="62"/>
      <c r="K17" s="63"/>
      <c r="L17" s="60" t="s">
        <v>97</v>
      </c>
    </row>
    <row r="18" spans="1:12" s="28" customFormat="1" ht="15.75">
      <c r="A18" s="73">
        <v>3</v>
      </c>
      <c r="B18" s="74" t="s">
        <v>73</v>
      </c>
      <c r="C18" s="26" t="s">
        <v>98</v>
      </c>
      <c r="D18" s="27">
        <v>43.44</v>
      </c>
      <c r="E18" s="75"/>
      <c r="F18" s="75"/>
      <c r="G18" s="75"/>
      <c r="H18" s="75"/>
      <c r="I18" s="75"/>
      <c r="J18" s="75"/>
      <c r="K18" s="63"/>
      <c r="L18" s="60"/>
    </row>
    <row r="19" spans="1:12" s="28" customFormat="1" ht="15.75">
      <c r="A19" s="29"/>
      <c r="B19" s="76" t="s">
        <v>100</v>
      </c>
      <c r="C19" s="26" t="s">
        <v>16</v>
      </c>
      <c r="D19" s="31">
        <v>1.086</v>
      </c>
      <c r="E19" s="62"/>
      <c r="F19" s="62"/>
      <c r="G19" s="62"/>
      <c r="H19" s="62"/>
      <c r="I19" s="62"/>
      <c r="J19" s="62"/>
      <c r="K19" s="63"/>
      <c r="L19" s="60" t="s">
        <v>97</v>
      </c>
    </row>
    <row r="20" spans="1:12" s="28" customFormat="1" ht="15">
      <c r="A20" s="73"/>
      <c r="B20" s="76" t="s">
        <v>59</v>
      </c>
      <c r="C20" s="26" t="s">
        <v>20</v>
      </c>
      <c r="D20" s="31">
        <v>97.488</v>
      </c>
      <c r="E20" s="62"/>
      <c r="F20" s="62"/>
      <c r="G20" s="62"/>
      <c r="H20" s="62"/>
      <c r="I20" s="7"/>
      <c r="J20" s="62"/>
      <c r="K20" s="63"/>
      <c r="L20" s="60" t="s">
        <v>97</v>
      </c>
    </row>
    <row r="21" spans="1:12" ht="15.75">
      <c r="A21" s="32">
        <v>4</v>
      </c>
      <c r="B21" s="77" t="s">
        <v>60</v>
      </c>
      <c r="C21" s="4" t="s">
        <v>101</v>
      </c>
      <c r="D21" s="33">
        <v>169.2</v>
      </c>
      <c r="E21" s="7"/>
      <c r="F21" s="7"/>
      <c r="G21" s="7"/>
      <c r="H21" s="7"/>
      <c r="I21" s="7"/>
      <c r="J21" s="7"/>
      <c r="K21" s="63"/>
      <c r="L21" s="60"/>
    </row>
    <row r="22" spans="1:12" ht="15">
      <c r="A22" s="32"/>
      <c r="B22" s="5" t="s">
        <v>36</v>
      </c>
      <c r="C22" s="4" t="s">
        <v>14</v>
      </c>
      <c r="D22" s="11">
        <v>31.708079999999995</v>
      </c>
      <c r="E22" s="7"/>
      <c r="F22" s="7"/>
      <c r="G22" s="7"/>
      <c r="H22" s="7"/>
      <c r="I22" s="7"/>
      <c r="J22" s="7"/>
      <c r="K22" s="63"/>
      <c r="L22" s="60" t="s">
        <v>97</v>
      </c>
    </row>
    <row r="23" spans="1:12" ht="15">
      <c r="A23" s="32"/>
      <c r="B23" s="5" t="s">
        <v>61</v>
      </c>
      <c r="C23" s="4" t="s">
        <v>40</v>
      </c>
      <c r="D23" s="11">
        <v>2.50416</v>
      </c>
      <c r="E23" s="7"/>
      <c r="F23" s="7"/>
      <c r="G23" s="7"/>
      <c r="H23" s="7"/>
      <c r="I23" s="7"/>
      <c r="J23" s="7"/>
      <c r="K23" s="63"/>
      <c r="L23" s="60" t="s">
        <v>97</v>
      </c>
    </row>
    <row r="24" spans="1:228" ht="15">
      <c r="A24" s="32"/>
      <c r="B24" s="4" t="s">
        <v>26</v>
      </c>
      <c r="C24" s="4"/>
      <c r="D24" s="11"/>
      <c r="E24" s="7"/>
      <c r="F24" s="7"/>
      <c r="G24" s="7"/>
      <c r="H24" s="7"/>
      <c r="I24" s="7"/>
      <c r="J24" s="7"/>
      <c r="K24" s="63"/>
      <c r="L24" s="60" t="s">
        <v>97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</row>
    <row r="25" spans="1:228" ht="15">
      <c r="A25" s="32"/>
      <c r="B25" s="5" t="s">
        <v>62</v>
      </c>
      <c r="C25" s="4" t="s">
        <v>20</v>
      </c>
      <c r="D25" s="11">
        <v>24.195599999999995</v>
      </c>
      <c r="E25" s="7"/>
      <c r="F25" s="7"/>
      <c r="G25" s="7"/>
      <c r="H25" s="7"/>
      <c r="I25" s="7"/>
      <c r="J25" s="7"/>
      <c r="K25" s="63"/>
      <c r="L25" s="60" t="s">
        <v>96</v>
      </c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</row>
    <row r="26" spans="1:228" ht="15">
      <c r="A26" s="32"/>
      <c r="B26" s="5" t="s">
        <v>63</v>
      </c>
      <c r="C26" s="4" t="s">
        <v>20</v>
      </c>
      <c r="D26" s="11">
        <v>16.141679999999997</v>
      </c>
      <c r="E26" s="7"/>
      <c r="F26" s="7"/>
      <c r="G26" s="7"/>
      <c r="H26" s="7"/>
      <c r="I26" s="7"/>
      <c r="J26" s="7"/>
      <c r="K26" s="63"/>
      <c r="L26" s="60" t="s">
        <v>96</v>
      </c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</row>
    <row r="27" spans="1:228" ht="15">
      <c r="A27" s="32"/>
      <c r="B27" s="5" t="s">
        <v>64</v>
      </c>
      <c r="C27" s="4" t="s">
        <v>20</v>
      </c>
      <c r="D27" s="36">
        <v>0.20303999999999997</v>
      </c>
      <c r="E27" s="7"/>
      <c r="F27" s="7"/>
      <c r="G27" s="7"/>
      <c r="H27" s="7"/>
      <c r="I27" s="7"/>
      <c r="J27" s="7"/>
      <c r="K27" s="63"/>
      <c r="L27" s="60" t="s">
        <v>96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</row>
    <row r="28" spans="1:12" s="40" customFormat="1" ht="15">
      <c r="A28" s="37">
        <v>5</v>
      </c>
      <c r="B28" s="79" t="s">
        <v>67</v>
      </c>
      <c r="C28" s="6" t="s">
        <v>55</v>
      </c>
      <c r="D28" s="38">
        <v>265.2</v>
      </c>
      <c r="E28" s="7"/>
      <c r="F28" s="7"/>
      <c r="G28" s="7"/>
      <c r="H28" s="7"/>
      <c r="I28" s="7"/>
      <c r="J28" s="7"/>
      <c r="K28" s="63"/>
      <c r="L28" s="60"/>
    </row>
    <row r="29" spans="1:12" s="40" customFormat="1" ht="15">
      <c r="A29" s="37"/>
      <c r="B29" s="8" t="s">
        <v>13</v>
      </c>
      <c r="C29" s="6" t="s">
        <v>14</v>
      </c>
      <c r="D29" s="39">
        <v>145.96608000000003</v>
      </c>
      <c r="E29" s="7"/>
      <c r="F29" s="7"/>
      <c r="G29" s="7"/>
      <c r="H29" s="7"/>
      <c r="I29" s="7"/>
      <c r="J29" s="7"/>
      <c r="K29" s="63"/>
      <c r="L29" s="60" t="s">
        <v>97</v>
      </c>
    </row>
    <row r="30" spans="1:12" s="40" customFormat="1" ht="15">
      <c r="A30" s="37"/>
      <c r="B30" s="8" t="s">
        <v>25</v>
      </c>
      <c r="C30" s="6" t="s">
        <v>18</v>
      </c>
      <c r="D30" s="39">
        <v>15.01032</v>
      </c>
      <c r="E30" s="7"/>
      <c r="F30" s="7"/>
      <c r="G30" s="7"/>
      <c r="H30" s="7"/>
      <c r="I30" s="7"/>
      <c r="J30" s="7"/>
      <c r="K30" s="63"/>
      <c r="L30" s="60" t="s">
        <v>97</v>
      </c>
    </row>
    <row r="31" spans="1:12" s="40" customFormat="1" ht="15">
      <c r="A31" s="37"/>
      <c r="B31" s="8" t="s">
        <v>68</v>
      </c>
      <c r="C31" s="6" t="s">
        <v>24</v>
      </c>
      <c r="D31" s="39">
        <v>27.0504</v>
      </c>
      <c r="E31" s="7"/>
      <c r="F31" s="7"/>
      <c r="G31" s="7"/>
      <c r="H31" s="7"/>
      <c r="I31" s="7"/>
      <c r="J31" s="7"/>
      <c r="K31" s="63"/>
      <c r="L31" s="60" t="s">
        <v>96</v>
      </c>
    </row>
    <row r="32" spans="1:12" s="40" customFormat="1" ht="15">
      <c r="A32" s="37"/>
      <c r="B32" s="8" t="s">
        <v>27</v>
      </c>
      <c r="C32" s="6" t="s">
        <v>18</v>
      </c>
      <c r="D32" s="39">
        <v>17.60928</v>
      </c>
      <c r="E32" s="7"/>
      <c r="F32" s="7"/>
      <c r="G32" s="7"/>
      <c r="H32" s="7"/>
      <c r="I32" s="7"/>
      <c r="J32" s="7"/>
      <c r="K32" s="63"/>
      <c r="L32" s="60" t="s">
        <v>96</v>
      </c>
    </row>
    <row r="33" spans="1:12" ht="15.75">
      <c r="A33" s="32">
        <v>6</v>
      </c>
      <c r="B33" s="70" t="s">
        <v>12</v>
      </c>
      <c r="C33" s="4" t="s">
        <v>98</v>
      </c>
      <c r="D33" s="42">
        <v>33.7</v>
      </c>
      <c r="E33" s="7"/>
      <c r="F33" s="7"/>
      <c r="G33" s="7"/>
      <c r="H33" s="7"/>
      <c r="I33" s="7"/>
      <c r="J33" s="7"/>
      <c r="K33" s="66"/>
      <c r="L33" s="60"/>
    </row>
    <row r="34" spans="1:12" ht="15">
      <c r="A34" s="32"/>
      <c r="B34" s="5" t="s">
        <v>13</v>
      </c>
      <c r="C34" s="4" t="s">
        <v>14</v>
      </c>
      <c r="D34" s="11">
        <v>0.9099</v>
      </c>
      <c r="E34" s="7"/>
      <c r="F34" s="7"/>
      <c r="G34" s="7"/>
      <c r="H34" s="7"/>
      <c r="I34" s="7"/>
      <c r="J34" s="7"/>
      <c r="K34" s="66"/>
      <c r="L34" s="60" t="s">
        <v>97</v>
      </c>
    </row>
    <row r="35" spans="1:12" ht="15">
      <c r="A35" s="32"/>
      <c r="B35" s="5" t="s">
        <v>15</v>
      </c>
      <c r="C35" s="4" t="s">
        <v>16</v>
      </c>
      <c r="D35" s="11">
        <v>2.03885</v>
      </c>
      <c r="E35" s="7"/>
      <c r="F35" s="7"/>
      <c r="G35" s="7"/>
      <c r="H35" s="7"/>
      <c r="I35" s="7"/>
      <c r="J35" s="7"/>
      <c r="K35" s="66"/>
      <c r="L35" s="60" t="s">
        <v>97</v>
      </c>
    </row>
    <row r="36" spans="1:12" ht="15">
      <c r="A36" s="32"/>
      <c r="B36" s="5" t="s">
        <v>17</v>
      </c>
      <c r="C36" s="4" t="s">
        <v>18</v>
      </c>
      <c r="D36" s="36">
        <v>0.07447700000000002</v>
      </c>
      <c r="E36" s="7"/>
      <c r="F36" s="7"/>
      <c r="G36" s="7"/>
      <c r="H36" s="7"/>
      <c r="I36" s="7"/>
      <c r="J36" s="7"/>
      <c r="K36" s="66"/>
      <c r="L36" s="60" t="s">
        <v>97</v>
      </c>
    </row>
    <row r="37" spans="1:12" ht="15.75">
      <c r="A37" s="32"/>
      <c r="B37" s="5" t="s">
        <v>76</v>
      </c>
      <c r="C37" s="4" t="s">
        <v>98</v>
      </c>
      <c r="D37" s="34">
        <v>0.002022</v>
      </c>
      <c r="E37" s="7"/>
      <c r="F37" s="7"/>
      <c r="G37" s="7"/>
      <c r="H37" s="7"/>
      <c r="I37" s="7"/>
      <c r="J37" s="7"/>
      <c r="K37" s="66"/>
      <c r="L37" s="60" t="s">
        <v>96</v>
      </c>
    </row>
    <row r="38" spans="1:12" ht="15.75">
      <c r="A38" s="32">
        <v>7</v>
      </c>
      <c r="B38" s="70" t="s">
        <v>19</v>
      </c>
      <c r="C38" s="4" t="s">
        <v>98</v>
      </c>
      <c r="D38" s="42">
        <v>100.1</v>
      </c>
      <c r="E38" s="7"/>
      <c r="F38" s="7"/>
      <c r="G38" s="7"/>
      <c r="H38" s="7"/>
      <c r="I38" s="7"/>
      <c r="J38" s="7"/>
      <c r="K38" s="66"/>
      <c r="L38" s="60"/>
    </row>
    <row r="39" spans="1:12" ht="15">
      <c r="A39" s="32"/>
      <c r="B39" s="5" t="s">
        <v>13</v>
      </c>
      <c r="C39" s="4" t="s">
        <v>14</v>
      </c>
      <c r="D39" s="11">
        <v>503.503</v>
      </c>
      <c r="E39" s="7"/>
      <c r="F39" s="7"/>
      <c r="G39" s="7"/>
      <c r="H39" s="7"/>
      <c r="I39" s="7"/>
      <c r="J39" s="7"/>
      <c r="K39" s="66"/>
      <c r="L39" s="60" t="s">
        <v>97</v>
      </c>
    </row>
    <row r="40" spans="1:12" ht="15">
      <c r="A40" s="32">
        <v>8</v>
      </c>
      <c r="B40" s="70" t="s">
        <v>74</v>
      </c>
      <c r="C40" s="4" t="s">
        <v>20</v>
      </c>
      <c r="D40" s="20">
        <v>267.6</v>
      </c>
      <c r="E40" s="7"/>
      <c r="F40" s="7"/>
      <c r="G40" s="7"/>
      <c r="H40" s="7"/>
      <c r="I40" s="7"/>
      <c r="J40" s="7"/>
      <c r="K40" s="66"/>
      <c r="L40" s="60"/>
    </row>
    <row r="41" spans="1:12" s="43" customFormat="1" ht="15">
      <c r="A41" s="80"/>
      <c r="B41" s="5" t="s">
        <v>59</v>
      </c>
      <c r="C41" s="4" t="s">
        <v>20</v>
      </c>
      <c r="D41" s="11">
        <v>267.6</v>
      </c>
      <c r="E41" s="7"/>
      <c r="F41" s="7"/>
      <c r="G41" s="7"/>
      <c r="H41" s="7"/>
      <c r="I41" s="7"/>
      <c r="J41" s="7"/>
      <c r="K41" s="66"/>
      <c r="L41" s="60" t="s">
        <v>97</v>
      </c>
    </row>
    <row r="42" spans="1:12" s="82" customFormat="1" ht="15.75">
      <c r="A42" s="32">
        <v>9</v>
      </c>
      <c r="B42" s="81" t="s">
        <v>21</v>
      </c>
      <c r="C42" s="4" t="s">
        <v>98</v>
      </c>
      <c r="D42" s="38">
        <v>50.6</v>
      </c>
      <c r="E42" s="7"/>
      <c r="F42" s="7"/>
      <c r="G42" s="7"/>
      <c r="H42" s="7"/>
      <c r="I42" s="7"/>
      <c r="J42" s="7"/>
      <c r="K42" s="66"/>
      <c r="L42" s="60"/>
    </row>
    <row r="43" spans="1:12" s="78" customFormat="1" ht="15">
      <c r="A43" s="32"/>
      <c r="B43" s="5" t="s">
        <v>50</v>
      </c>
      <c r="C43" s="4" t="s">
        <v>16</v>
      </c>
      <c r="D43" s="11">
        <v>1.24729</v>
      </c>
      <c r="E43" s="7"/>
      <c r="F43" s="7"/>
      <c r="G43" s="7"/>
      <c r="H43" s="7"/>
      <c r="I43" s="7"/>
      <c r="J43" s="7"/>
      <c r="K43" s="66"/>
      <c r="L43" s="60" t="s">
        <v>97</v>
      </c>
    </row>
    <row r="44" spans="1:12" s="78" customFormat="1" ht="15.75">
      <c r="A44" s="19">
        <v>10</v>
      </c>
      <c r="B44" s="83" t="s">
        <v>80</v>
      </c>
      <c r="C44" s="10" t="s">
        <v>98</v>
      </c>
      <c r="D44" s="20">
        <v>50.6</v>
      </c>
      <c r="E44" s="62"/>
      <c r="F44" s="62"/>
      <c r="G44" s="62"/>
      <c r="H44" s="62"/>
      <c r="I44" s="62"/>
      <c r="J44" s="62"/>
      <c r="K44" s="63"/>
      <c r="L44" s="60"/>
    </row>
    <row r="45" spans="1:12" s="78" customFormat="1" ht="15">
      <c r="A45" s="19"/>
      <c r="B45" s="71" t="s">
        <v>13</v>
      </c>
      <c r="C45" s="10" t="s">
        <v>14</v>
      </c>
      <c r="D45" s="21">
        <v>91.08</v>
      </c>
      <c r="E45" s="62"/>
      <c r="F45" s="62"/>
      <c r="G45" s="62"/>
      <c r="H45" s="62"/>
      <c r="I45" s="62"/>
      <c r="J45" s="62"/>
      <c r="K45" s="63"/>
      <c r="L45" s="60" t="s">
        <v>97</v>
      </c>
    </row>
    <row r="46" spans="1:12" s="78" customFormat="1" ht="15.75">
      <c r="A46" s="19"/>
      <c r="B46" s="89" t="s">
        <v>91</v>
      </c>
      <c r="C46" s="10" t="s">
        <v>98</v>
      </c>
      <c r="D46" s="21">
        <v>55.660000000000004</v>
      </c>
      <c r="E46" s="62"/>
      <c r="F46" s="62"/>
      <c r="G46" s="62"/>
      <c r="H46" s="62"/>
      <c r="I46" s="62"/>
      <c r="J46" s="62"/>
      <c r="K46" s="63"/>
      <c r="L46" s="60" t="s">
        <v>96</v>
      </c>
    </row>
    <row r="47" spans="1:12" s="78" customFormat="1" ht="15.75">
      <c r="A47" s="32">
        <v>11</v>
      </c>
      <c r="B47" s="81" t="s">
        <v>94</v>
      </c>
      <c r="C47" s="4" t="s">
        <v>98</v>
      </c>
      <c r="D47" s="38">
        <v>33.5</v>
      </c>
      <c r="E47" s="7"/>
      <c r="F47" s="7"/>
      <c r="G47" s="7"/>
      <c r="H47" s="7"/>
      <c r="I47" s="7"/>
      <c r="J47" s="7"/>
      <c r="K47" s="66"/>
      <c r="L47" s="60"/>
    </row>
    <row r="48" spans="1:12" s="78" customFormat="1" ht="15">
      <c r="A48" s="32"/>
      <c r="B48" s="5" t="s">
        <v>13</v>
      </c>
      <c r="C48" s="4" t="s">
        <v>14</v>
      </c>
      <c r="D48" s="35">
        <v>4.489</v>
      </c>
      <c r="E48" s="7"/>
      <c r="F48" s="7"/>
      <c r="G48" s="7"/>
      <c r="H48" s="7"/>
      <c r="I48" s="7"/>
      <c r="J48" s="7"/>
      <c r="K48" s="66"/>
      <c r="L48" s="60" t="s">
        <v>97</v>
      </c>
    </row>
    <row r="49" spans="1:12" s="78" customFormat="1" ht="15">
      <c r="A49" s="32"/>
      <c r="B49" s="5" t="s">
        <v>22</v>
      </c>
      <c r="C49" s="4" t="s">
        <v>16</v>
      </c>
      <c r="D49" s="11">
        <v>0.974515</v>
      </c>
      <c r="E49" s="7"/>
      <c r="F49" s="7"/>
      <c r="G49" s="7"/>
      <c r="H49" s="7"/>
      <c r="I49" s="7"/>
      <c r="J49" s="7"/>
      <c r="K49" s="66"/>
      <c r="L49" s="60" t="s">
        <v>97</v>
      </c>
    </row>
    <row r="50" spans="1:12" s="78" customFormat="1" ht="15">
      <c r="A50" s="32"/>
      <c r="B50" s="5" t="s">
        <v>23</v>
      </c>
      <c r="C50" s="4" t="s">
        <v>16</v>
      </c>
      <c r="D50" s="11">
        <v>4.355</v>
      </c>
      <c r="E50" s="7"/>
      <c r="F50" s="7"/>
      <c r="G50" s="7"/>
      <c r="H50" s="7"/>
      <c r="I50" s="7"/>
      <c r="J50" s="7"/>
      <c r="K50" s="66"/>
      <c r="L50" s="60" t="s">
        <v>97</v>
      </c>
    </row>
    <row r="51" spans="1:12" s="78" customFormat="1" ht="15.75">
      <c r="A51" s="44"/>
      <c r="B51" s="5" t="s">
        <v>90</v>
      </c>
      <c r="C51" s="4" t="s">
        <v>98</v>
      </c>
      <c r="D51" s="35">
        <v>36.85</v>
      </c>
      <c r="E51" s="7"/>
      <c r="F51" s="7"/>
      <c r="G51" s="7"/>
      <c r="H51" s="7"/>
      <c r="I51" s="7"/>
      <c r="J51" s="7"/>
      <c r="K51" s="66"/>
      <c r="L51" s="60" t="s">
        <v>96</v>
      </c>
    </row>
    <row r="52" spans="1:12" s="78" customFormat="1" ht="15.75">
      <c r="A52" s="32">
        <v>12</v>
      </c>
      <c r="B52" s="81" t="s">
        <v>79</v>
      </c>
      <c r="C52" s="4" t="s">
        <v>98</v>
      </c>
      <c r="D52" s="38">
        <v>28.6</v>
      </c>
      <c r="E52" s="7"/>
      <c r="F52" s="7"/>
      <c r="G52" s="7"/>
      <c r="H52" s="7"/>
      <c r="I52" s="7"/>
      <c r="J52" s="7"/>
      <c r="K52" s="66"/>
      <c r="L52" s="60"/>
    </row>
    <row r="53" spans="1:12" s="78" customFormat="1" ht="15">
      <c r="A53" s="32"/>
      <c r="B53" s="5" t="s">
        <v>13</v>
      </c>
      <c r="C53" s="4" t="s">
        <v>14</v>
      </c>
      <c r="D53" s="11">
        <v>3.8324000000000003</v>
      </c>
      <c r="E53" s="7"/>
      <c r="F53" s="7"/>
      <c r="G53" s="7"/>
      <c r="H53" s="7"/>
      <c r="I53" s="7"/>
      <c r="J53" s="7"/>
      <c r="K53" s="66"/>
      <c r="L53" s="60" t="s">
        <v>97</v>
      </c>
    </row>
    <row r="54" spans="1:12" s="78" customFormat="1" ht="15">
      <c r="A54" s="32"/>
      <c r="B54" s="5" t="s">
        <v>22</v>
      </c>
      <c r="C54" s="4" t="s">
        <v>16</v>
      </c>
      <c r="D54" s="11">
        <v>0.8319740000000001</v>
      </c>
      <c r="E54" s="7"/>
      <c r="F54" s="7"/>
      <c r="G54" s="7"/>
      <c r="H54" s="7"/>
      <c r="I54" s="7"/>
      <c r="J54" s="7"/>
      <c r="K54" s="66"/>
      <c r="L54" s="60" t="s">
        <v>97</v>
      </c>
    </row>
    <row r="55" spans="1:12" s="78" customFormat="1" ht="15">
      <c r="A55" s="32"/>
      <c r="B55" s="5" t="s">
        <v>23</v>
      </c>
      <c r="C55" s="4" t="s">
        <v>16</v>
      </c>
      <c r="D55" s="11">
        <v>3.7180000000000004</v>
      </c>
      <c r="E55" s="7"/>
      <c r="F55" s="7"/>
      <c r="G55" s="7"/>
      <c r="H55" s="7"/>
      <c r="I55" s="7"/>
      <c r="J55" s="7"/>
      <c r="K55" s="66"/>
      <c r="L55" s="60" t="s">
        <v>97</v>
      </c>
    </row>
    <row r="56" spans="1:12" s="78" customFormat="1" ht="15">
      <c r="A56" s="44"/>
      <c r="B56" s="5" t="s">
        <v>76</v>
      </c>
      <c r="C56" s="4" t="s">
        <v>24</v>
      </c>
      <c r="D56" s="11">
        <v>31.460000000000004</v>
      </c>
      <c r="E56" s="7"/>
      <c r="F56" s="7"/>
      <c r="G56" s="7"/>
      <c r="H56" s="7"/>
      <c r="I56" s="7"/>
      <c r="J56" s="7"/>
      <c r="K56" s="66"/>
      <c r="L56" s="60" t="s">
        <v>96</v>
      </c>
    </row>
    <row r="57" spans="1:12" ht="15.75">
      <c r="A57" s="32">
        <v>13</v>
      </c>
      <c r="B57" s="77" t="s">
        <v>93</v>
      </c>
      <c r="C57" s="4" t="s">
        <v>98</v>
      </c>
      <c r="D57" s="45">
        <v>3.1</v>
      </c>
      <c r="E57" s="7"/>
      <c r="F57" s="7"/>
      <c r="G57" s="7"/>
      <c r="H57" s="7"/>
      <c r="I57" s="7"/>
      <c r="J57" s="7"/>
      <c r="K57" s="66"/>
      <c r="L57" s="60"/>
    </row>
    <row r="58" spans="1:12" ht="15">
      <c r="A58" s="32"/>
      <c r="B58" s="5" t="s">
        <v>36</v>
      </c>
      <c r="C58" s="4" t="s">
        <v>14</v>
      </c>
      <c r="D58" s="11">
        <v>2.7590000000000003</v>
      </c>
      <c r="E58" s="7"/>
      <c r="F58" s="7"/>
      <c r="G58" s="7"/>
      <c r="H58" s="7"/>
      <c r="I58" s="7"/>
      <c r="J58" s="7"/>
      <c r="K58" s="66"/>
      <c r="L58" s="60" t="s">
        <v>97</v>
      </c>
    </row>
    <row r="59" spans="1:12" ht="15">
      <c r="A59" s="32"/>
      <c r="B59" s="5" t="s">
        <v>25</v>
      </c>
      <c r="C59" s="4" t="s">
        <v>18</v>
      </c>
      <c r="D59" s="11">
        <v>1.147</v>
      </c>
      <c r="E59" s="7"/>
      <c r="F59" s="7"/>
      <c r="G59" s="7"/>
      <c r="H59" s="7"/>
      <c r="I59" s="7"/>
      <c r="J59" s="7"/>
      <c r="K59" s="66"/>
      <c r="L59" s="60" t="s">
        <v>97</v>
      </c>
    </row>
    <row r="60" spans="1:12" ht="15">
      <c r="A60" s="32"/>
      <c r="B60" s="4" t="s">
        <v>26</v>
      </c>
      <c r="C60" s="4"/>
      <c r="D60" s="11"/>
      <c r="E60" s="7"/>
      <c r="F60" s="7"/>
      <c r="G60" s="7"/>
      <c r="H60" s="7"/>
      <c r="I60" s="7"/>
      <c r="J60" s="7"/>
      <c r="K60" s="66"/>
      <c r="L60" s="60" t="s">
        <v>97</v>
      </c>
    </row>
    <row r="61" spans="1:12" ht="15.75">
      <c r="A61" s="32"/>
      <c r="B61" s="5" t="s">
        <v>92</v>
      </c>
      <c r="C61" s="4" t="s">
        <v>98</v>
      </c>
      <c r="D61" s="11">
        <v>3.565</v>
      </c>
      <c r="E61" s="7"/>
      <c r="F61" s="7"/>
      <c r="G61" s="7"/>
      <c r="H61" s="7"/>
      <c r="I61" s="7"/>
      <c r="J61" s="7"/>
      <c r="K61" s="66"/>
      <c r="L61" s="60" t="s">
        <v>96</v>
      </c>
    </row>
    <row r="62" spans="1:12" ht="15">
      <c r="A62" s="32"/>
      <c r="B62" s="5" t="s">
        <v>27</v>
      </c>
      <c r="C62" s="4" t="s">
        <v>18</v>
      </c>
      <c r="D62" s="11">
        <v>0.062000000000000006</v>
      </c>
      <c r="E62" s="7"/>
      <c r="F62" s="7"/>
      <c r="G62" s="7"/>
      <c r="H62" s="7"/>
      <c r="I62" s="7"/>
      <c r="J62" s="7"/>
      <c r="K62" s="66"/>
      <c r="L62" s="60" t="s">
        <v>96</v>
      </c>
    </row>
    <row r="63" spans="1:12" s="40" customFormat="1" ht="15">
      <c r="A63" s="37">
        <v>14</v>
      </c>
      <c r="B63" s="77" t="s">
        <v>69</v>
      </c>
      <c r="C63" s="6" t="s">
        <v>28</v>
      </c>
      <c r="D63" s="46">
        <v>145</v>
      </c>
      <c r="E63" s="7"/>
      <c r="F63" s="7"/>
      <c r="G63" s="7"/>
      <c r="H63" s="7"/>
      <c r="I63" s="7"/>
      <c r="J63" s="7"/>
      <c r="K63" s="63"/>
      <c r="L63" s="60"/>
    </row>
    <row r="64" spans="1:12" s="40" customFormat="1" ht="15">
      <c r="A64" s="37"/>
      <c r="B64" s="8" t="s">
        <v>13</v>
      </c>
      <c r="C64" s="6" t="s">
        <v>14</v>
      </c>
      <c r="D64" s="39">
        <v>18.125</v>
      </c>
      <c r="E64" s="7"/>
      <c r="F64" s="7"/>
      <c r="G64" s="7"/>
      <c r="H64" s="7"/>
      <c r="I64" s="7"/>
      <c r="J64" s="7"/>
      <c r="K64" s="63"/>
      <c r="L64" s="60" t="s">
        <v>97</v>
      </c>
    </row>
    <row r="65" spans="1:12" s="40" customFormat="1" ht="15">
      <c r="A65" s="37"/>
      <c r="B65" s="84" t="s">
        <v>17</v>
      </c>
      <c r="C65" s="47" t="s">
        <v>18</v>
      </c>
      <c r="D65" s="39">
        <v>15.805</v>
      </c>
      <c r="E65" s="67"/>
      <c r="F65" s="67"/>
      <c r="G65" s="67"/>
      <c r="H65" s="67"/>
      <c r="I65" s="67"/>
      <c r="J65" s="67"/>
      <c r="K65" s="63"/>
      <c r="L65" s="60" t="s">
        <v>97</v>
      </c>
    </row>
    <row r="66" spans="1:12" s="40" customFormat="1" ht="15">
      <c r="A66" s="37"/>
      <c r="B66" s="6" t="s">
        <v>26</v>
      </c>
      <c r="C66" s="6"/>
      <c r="D66" s="39"/>
      <c r="E66" s="7"/>
      <c r="F66" s="7"/>
      <c r="G66" s="7"/>
      <c r="H66" s="7"/>
      <c r="I66" s="7"/>
      <c r="J66" s="7"/>
      <c r="K66" s="63"/>
      <c r="L66" s="60" t="s">
        <v>97</v>
      </c>
    </row>
    <row r="67" spans="1:12" s="40" customFormat="1" ht="15">
      <c r="A67" s="37"/>
      <c r="B67" s="5" t="s">
        <v>70</v>
      </c>
      <c r="C67" s="6" t="s">
        <v>28</v>
      </c>
      <c r="D67" s="41">
        <v>146.45</v>
      </c>
      <c r="E67" s="7"/>
      <c r="F67" s="7"/>
      <c r="G67" s="7"/>
      <c r="H67" s="7"/>
      <c r="I67" s="7"/>
      <c r="J67" s="7"/>
      <c r="K67" s="63"/>
      <c r="L67" s="60" t="s">
        <v>104</v>
      </c>
    </row>
    <row r="68" spans="1:12" s="40" customFormat="1" ht="15">
      <c r="A68" s="37"/>
      <c r="B68" s="8" t="s">
        <v>27</v>
      </c>
      <c r="C68" s="6" t="s">
        <v>18</v>
      </c>
      <c r="D68" s="39">
        <v>1.2876</v>
      </c>
      <c r="E68" s="7"/>
      <c r="F68" s="7"/>
      <c r="G68" s="7"/>
      <c r="H68" s="7"/>
      <c r="I68" s="7"/>
      <c r="J68" s="7"/>
      <c r="K68" s="63"/>
      <c r="L68" s="60" t="s">
        <v>96</v>
      </c>
    </row>
    <row r="69" spans="1:12" s="40" customFormat="1" ht="15">
      <c r="A69" s="37">
        <v>15</v>
      </c>
      <c r="B69" s="77" t="s">
        <v>71</v>
      </c>
      <c r="C69" s="6" t="s">
        <v>28</v>
      </c>
      <c r="D69" s="46">
        <v>145</v>
      </c>
      <c r="E69" s="7"/>
      <c r="F69" s="7"/>
      <c r="G69" s="7"/>
      <c r="H69" s="7"/>
      <c r="I69" s="7"/>
      <c r="J69" s="7"/>
      <c r="K69" s="66"/>
      <c r="L69" s="60"/>
    </row>
    <row r="70" spans="1:12" s="40" customFormat="1" ht="15">
      <c r="A70" s="37"/>
      <c r="B70" s="8" t="s">
        <v>13</v>
      </c>
      <c r="C70" s="6" t="s">
        <v>14</v>
      </c>
      <c r="D70" s="41">
        <v>17.4</v>
      </c>
      <c r="E70" s="7"/>
      <c r="F70" s="7"/>
      <c r="G70" s="7"/>
      <c r="H70" s="7"/>
      <c r="I70" s="7"/>
      <c r="J70" s="7"/>
      <c r="K70" s="66"/>
      <c r="L70" s="60" t="s">
        <v>97</v>
      </c>
    </row>
    <row r="71" spans="1:12" s="40" customFormat="1" ht="15">
      <c r="A71" s="37"/>
      <c r="B71" s="6" t="s">
        <v>26</v>
      </c>
      <c r="C71" s="6"/>
      <c r="D71" s="39"/>
      <c r="E71" s="7"/>
      <c r="F71" s="7"/>
      <c r="G71" s="7"/>
      <c r="H71" s="7"/>
      <c r="I71" s="7"/>
      <c r="J71" s="7"/>
      <c r="K71" s="66"/>
      <c r="L71" s="60" t="s">
        <v>97</v>
      </c>
    </row>
    <row r="72" spans="1:12" s="40" customFormat="1" ht="15">
      <c r="A72" s="37"/>
      <c r="B72" s="8" t="s">
        <v>49</v>
      </c>
      <c r="C72" s="6" t="s">
        <v>28</v>
      </c>
      <c r="D72" s="41">
        <v>4.553</v>
      </c>
      <c r="E72" s="7"/>
      <c r="F72" s="7"/>
      <c r="G72" s="7"/>
      <c r="H72" s="7"/>
      <c r="I72" s="7"/>
      <c r="J72" s="7"/>
      <c r="K72" s="66"/>
      <c r="L72" s="60" t="s">
        <v>104</v>
      </c>
    </row>
    <row r="73" spans="1:12" s="40" customFormat="1" ht="15">
      <c r="A73" s="37">
        <v>16</v>
      </c>
      <c r="B73" s="77" t="s">
        <v>52</v>
      </c>
      <c r="C73" s="6" t="s">
        <v>28</v>
      </c>
      <c r="D73" s="48">
        <v>50</v>
      </c>
      <c r="E73" s="7"/>
      <c r="F73" s="7"/>
      <c r="G73" s="7"/>
      <c r="H73" s="7"/>
      <c r="I73" s="7"/>
      <c r="J73" s="7"/>
      <c r="K73" s="63"/>
      <c r="L73" s="60"/>
    </row>
    <row r="74" spans="1:12" s="40" customFormat="1" ht="15">
      <c r="A74" s="37"/>
      <c r="B74" s="8" t="s">
        <v>13</v>
      </c>
      <c r="C74" s="6" t="s">
        <v>14</v>
      </c>
      <c r="D74" s="39">
        <v>0.9499999999999995</v>
      </c>
      <c r="E74" s="7"/>
      <c r="F74" s="7"/>
      <c r="G74" s="7"/>
      <c r="H74" s="7"/>
      <c r="I74" s="7"/>
      <c r="J74" s="7"/>
      <c r="K74" s="63"/>
      <c r="L74" s="60" t="s">
        <v>97</v>
      </c>
    </row>
    <row r="75" spans="1:12" s="40" customFormat="1" ht="15">
      <c r="A75" s="37"/>
      <c r="B75" s="84" t="s">
        <v>17</v>
      </c>
      <c r="C75" s="47" t="s">
        <v>18</v>
      </c>
      <c r="D75" s="39">
        <v>3.375</v>
      </c>
      <c r="E75" s="67"/>
      <c r="F75" s="67"/>
      <c r="G75" s="67"/>
      <c r="H75" s="67"/>
      <c r="I75" s="67"/>
      <c r="J75" s="67"/>
      <c r="K75" s="63"/>
      <c r="L75" s="60" t="s">
        <v>97</v>
      </c>
    </row>
    <row r="76" spans="1:12" s="40" customFormat="1" ht="15">
      <c r="A76" s="37"/>
      <c r="B76" s="6" t="s">
        <v>26</v>
      </c>
      <c r="C76" s="6"/>
      <c r="D76" s="39"/>
      <c r="E76" s="7"/>
      <c r="F76" s="7"/>
      <c r="G76" s="7"/>
      <c r="H76" s="7"/>
      <c r="I76" s="7"/>
      <c r="J76" s="7"/>
      <c r="K76" s="63"/>
      <c r="L76" s="60" t="s">
        <v>97</v>
      </c>
    </row>
    <row r="77" spans="1:12" s="40" customFormat="1" ht="15">
      <c r="A77" s="37"/>
      <c r="B77" s="5" t="s">
        <v>53</v>
      </c>
      <c r="C77" s="6" t="s">
        <v>28</v>
      </c>
      <c r="D77" s="41">
        <v>50.5</v>
      </c>
      <c r="E77" s="7"/>
      <c r="F77" s="7"/>
      <c r="G77" s="7"/>
      <c r="H77" s="7"/>
      <c r="I77" s="7"/>
      <c r="J77" s="7"/>
      <c r="K77" s="63"/>
      <c r="L77" s="60" t="s">
        <v>104</v>
      </c>
    </row>
    <row r="78" spans="1:12" s="40" customFormat="1" ht="15">
      <c r="A78" s="37"/>
      <c r="B78" s="8" t="s">
        <v>27</v>
      </c>
      <c r="C78" s="6" t="s">
        <v>18</v>
      </c>
      <c r="D78" s="39">
        <v>0.108</v>
      </c>
      <c r="E78" s="7"/>
      <c r="F78" s="7"/>
      <c r="G78" s="7"/>
      <c r="H78" s="7"/>
      <c r="I78" s="7"/>
      <c r="J78" s="7"/>
      <c r="K78" s="63"/>
      <c r="L78" s="60" t="s">
        <v>96</v>
      </c>
    </row>
    <row r="79" spans="1:12" s="40" customFormat="1" ht="15">
      <c r="A79" s="37">
        <v>17</v>
      </c>
      <c r="B79" s="77" t="s">
        <v>54</v>
      </c>
      <c r="C79" s="6" t="s">
        <v>28</v>
      </c>
      <c r="D79" s="48">
        <v>50</v>
      </c>
      <c r="E79" s="7"/>
      <c r="F79" s="7"/>
      <c r="G79" s="7"/>
      <c r="H79" s="7"/>
      <c r="I79" s="7"/>
      <c r="J79" s="7"/>
      <c r="K79" s="66"/>
      <c r="L79" s="60"/>
    </row>
    <row r="80" spans="1:12" s="40" customFormat="1" ht="15">
      <c r="A80" s="37"/>
      <c r="B80" s="8" t="s">
        <v>13</v>
      </c>
      <c r="C80" s="6" t="s">
        <v>14</v>
      </c>
      <c r="D80" s="41">
        <v>5</v>
      </c>
      <c r="E80" s="7"/>
      <c r="F80" s="7"/>
      <c r="G80" s="7"/>
      <c r="H80" s="7"/>
      <c r="I80" s="7"/>
      <c r="J80" s="7"/>
      <c r="K80" s="66"/>
      <c r="L80" s="60" t="s">
        <v>97</v>
      </c>
    </row>
    <row r="81" spans="1:12" s="40" customFormat="1" ht="15">
      <c r="A81" s="37"/>
      <c r="B81" s="6" t="s">
        <v>26</v>
      </c>
      <c r="C81" s="6"/>
      <c r="D81" s="39"/>
      <c r="E81" s="7"/>
      <c r="F81" s="7"/>
      <c r="G81" s="7"/>
      <c r="H81" s="7"/>
      <c r="I81" s="7"/>
      <c r="J81" s="7"/>
      <c r="K81" s="66"/>
      <c r="L81" s="60" t="s">
        <v>97</v>
      </c>
    </row>
    <row r="82" spans="1:12" s="40" customFormat="1" ht="15">
      <c r="A82" s="37"/>
      <c r="B82" s="8" t="s">
        <v>49</v>
      </c>
      <c r="C82" s="6" t="s">
        <v>28</v>
      </c>
      <c r="D82" s="39">
        <v>0.393</v>
      </c>
      <c r="E82" s="7"/>
      <c r="F82" s="7"/>
      <c r="G82" s="7"/>
      <c r="H82" s="7"/>
      <c r="I82" s="7"/>
      <c r="J82" s="7"/>
      <c r="K82" s="66"/>
      <c r="L82" s="60" t="s">
        <v>104</v>
      </c>
    </row>
    <row r="83" spans="1:12" s="40" customFormat="1" ht="15">
      <c r="A83" s="37">
        <v>18</v>
      </c>
      <c r="B83" s="85" t="s">
        <v>75</v>
      </c>
      <c r="C83" s="6" t="s">
        <v>29</v>
      </c>
      <c r="D83" s="46">
        <v>25</v>
      </c>
      <c r="E83" s="7"/>
      <c r="F83" s="7"/>
      <c r="G83" s="7"/>
      <c r="H83" s="7"/>
      <c r="I83" s="7"/>
      <c r="J83" s="7"/>
      <c r="K83" s="66"/>
      <c r="L83" s="60"/>
    </row>
    <row r="84" spans="1:12" s="40" customFormat="1" ht="15">
      <c r="A84" s="37"/>
      <c r="B84" s="8" t="s">
        <v>13</v>
      </c>
      <c r="C84" s="6" t="s">
        <v>14</v>
      </c>
      <c r="D84" s="39">
        <v>9.725</v>
      </c>
      <c r="E84" s="7"/>
      <c r="F84" s="7"/>
      <c r="G84" s="7"/>
      <c r="H84" s="7"/>
      <c r="I84" s="7"/>
      <c r="J84" s="7"/>
      <c r="K84" s="66"/>
      <c r="L84" s="60" t="s">
        <v>97</v>
      </c>
    </row>
    <row r="85" spans="1:12" s="40" customFormat="1" ht="15">
      <c r="A85" s="37"/>
      <c r="B85" s="84" t="s">
        <v>17</v>
      </c>
      <c r="C85" s="47" t="s">
        <v>18</v>
      </c>
      <c r="D85" s="39">
        <v>3.775</v>
      </c>
      <c r="E85" s="67"/>
      <c r="F85" s="67"/>
      <c r="G85" s="67"/>
      <c r="H85" s="67"/>
      <c r="I85" s="67"/>
      <c r="J85" s="67"/>
      <c r="K85" s="66"/>
      <c r="L85" s="60" t="s">
        <v>97</v>
      </c>
    </row>
    <row r="86" spans="1:12" s="40" customFormat="1" ht="15">
      <c r="A86" s="37"/>
      <c r="B86" s="6" t="s">
        <v>26</v>
      </c>
      <c r="C86" s="6"/>
      <c r="D86" s="39"/>
      <c r="E86" s="7"/>
      <c r="F86" s="7"/>
      <c r="G86" s="7"/>
      <c r="H86" s="7"/>
      <c r="I86" s="7"/>
      <c r="J86" s="7"/>
      <c r="K86" s="66"/>
      <c r="L86" s="60" t="s">
        <v>97</v>
      </c>
    </row>
    <row r="87" spans="1:12" s="40" customFormat="1" ht="15">
      <c r="A87" s="37"/>
      <c r="B87" s="8" t="s">
        <v>77</v>
      </c>
      <c r="C87" s="6" t="s">
        <v>29</v>
      </c>
      <c r="D87" s="39">
        <v>25</v>
      </c>
      <c r="E87" s="7"/>
      <c r="F87" s="7"/>
      <c r="G87" s="7"/>
      <c r="H87" s="7"/>
      <c r="I87" s="7"/>
      <c r="J87" s="7"/>
      <c r="K87" s="66"/>
      <c r="L87" s="60" t="s">
        <v>104</v>
      </c>
    </row>
    <row r="88" spans="1:12" s="40" customFormat="1" ht="15">
      <c r="A88" s="37" t="s">
        <v>87</v>
      </c>
      <c r="B88" s="85" t="s">
        <v>78</v>
      </c>
      <c r="C88" s="6" t="s">
        <v>29</v>
      </c>
      <c r="D88" s="46">
        <v>25</v>
      </c>
      <c r="E88" s="7"/>
      <c r="F88" s="7"/>
      <c r="G88" s="7"/>
      <c r="H88" s="7"/>
      <c r="I88" s="7"/>
      <c r="J88" s="7"/>
      <c r="K88" s="66"/>
      <c r="L88" s="60" t="s">
        <v>104</v>
      </c>
    </row>
    <row r="89" spans="1:12" s="40" customFormat="1" ht="15">
      <c r="A89" s="37"/>
      <c r="B89" s="8" t="s">
        <v>27</v>
      </c>
      <c r="C89" s="6" t="s">
        <v>18</v>
      </c>
      <c r="D89" s="39">
        <v>0.6</v>
      </c>
      <c r="E89" s="7"/>
      <c r="F89" s="7"/>
      <c r="G89" s="7"/>
      <c r="H89" s="7"/>
      <c r="I89" s="7"/>
      <c r="J89" s="7"/>
      <c r="K89" s="66"/>
      <c r="L89" s="60" t="s">
        <v>96</v>
      </c>
    </row>
    <row r="90" spans="1:12" s="40" customFormat="1" ht="15">
      <c r="A90" s="37">
        <v>19</v>
      </c>
      <c r="B90" s="85" t="s">
        <v>83</v>
      </c>
      <c r="C90" s="6" t="s">
        <v>29</v>
      </c>
      <c r="D90" s="46">
        <v>10</v>
      </c>
      <c r="E90" s="7"/>
      <c r="F90" s="7"/>
      <c r="G90" s="7"/>
      <c r="H90" s="7"/>
      <c r="I90" s="7"/>
      <c r="J90" s="7"/>
      <c r="K90" s="66"/>
      <c r="L90" s="60"/>
    </row>
    <row r="91" spans="1:12" s="40" customFormat="1" ht="15">
      <c r="A91" s="37"/>
      <c r="B91" s="8" t="s">
        <v>13</v>
      </c>
      <c r="C91" s="6" t="s">
        <v>14</v>
      </c>
      <c r="D91" s="39">
        <v>3.89</v>
      </c>
      <c r="E91" s="7"/>
      <c r="F91" s="7"/>
      <c r="G91" s="7"/>
      <c r="H91" s="7"/>
      <c r="I91" s="7"/>
      <c r="J91" s="7"/>
      <c r="K91" s="66"/>
      <c r="L91" s="60" t="s">
        <v>97</v>
      </c>
    </row>
    <row r="92" spans="1:12" s="40" customFormat="1" ht="15">
      <c r="A92" s="37"/>
      <c r="B92" s="84" t="s">
        <v>17</v>
      </c>
      <c r="C92" s="47" t="s">
        <v>18</v>
      </c>
      <c r="D92" s="39">
        <v>1.51</v>
      </c>
      <c r="E92" s="7"/>
      <c r="F92" s="67"/>
      <c r="G92" s="67"/>
      <c r="H92" s="67"/>
      <c r="I92" s="67"/>
      <c r="J92" s="67"/>
      <c r="K92" s="66"/>
      <c r="L92" s="60" t="s">
        <v>97</v>
      </c>
    </row>
    <row r="93" spans="1:12" s="40" customFormat="1" ht="15">
      <c r="A93" s="37"/>
      <c r="B93" s="6" t="s">
        <v>26</v>
      </c>
      <c r="C93" s="6"/>
      <c r="D93" s="39"/>
      <c r="E93" s="7"/>
      <c r="F93" s="7"/>
      <c r="G93" s="7"/>
      <c r="H93" s="7"/>
      <c r="I93" s="7"/>
      <c r="J93" s="7"/>
      <c r="K93" s="66"/>
      <c r="L93" s="60" t="s">
        <v>97</v>
      </c>
    </row>
    <row r="94" spans="1:12" s="40" customFormat="1" ht="15">
      <c r="A94" s="37"/>
      <c r="B94" s="8" t="s">
        <v>84</v>
      </c>
      <c r="C94" s="6" t="s">
        <v>29</v>
      </c>
      <c r="D94" s="39">
        <v>10</v>
      </c>
      <c r="E94" s="7"/>
      <c r="F94" s="7"/>
      <c r="G94" s="7"/>
      <c r="H94" s="7"/>
      <c r="I94" s="7"/>
      <c r="J94" s="7"/>
      <c r="K94" s="66"/>
      <c r="L94" s="60" t="s">
        <v>104</v>
      </c>
    </row>
    <row r="95" spans="1:12" s="40" customFormat="1" ht="15">
      <c r="A95" s="37" t="s">
        <v>86</v>
      </c>
      <c r="B95" s="85" t="s">
        <v>85</v>
      </c>
      <c r="C95" s="6" t="s">
        <v>29</v>
      </c>
      <c r="D95" s="46">
        <v>10</v>
      </c>
      <c r="E95" s="7"/>
      <c r="F95" s="7"/>
      <c r="G95" s="7"/>
      <c r="H95" s="7"/>
      <c r="I95" s="7"/>
      <c r="J95" s="7"/>
      <c r="K95" s="66"/>
      <c r="L95" s="60" t="s">
        <v>104</v>
      </c>
    </row>
    <row r="96" spans="1:12" s="40" customFormat="1" ht="15">
      <c r="A96" s="37"/>
      <c r="B96" s="8" t="s">
        <v>27</v>
      </c>
      <c r="C96" s="6" t="s">
        <v>18</v>
      </c>
      <c r="D96" s="39">
        <v>0.24</v>
      </c>
      <c r="E96" s="7"/>
      <c r="F96" s="7"/>
      <c r="G96" s="7"/>
      <c r="H96" s="7"/>
      <c r="I96" s="7"/>
      <c r="J96" s="7"/>
      <c r="K96" s="66"/>
      <c r="L96" s="60" t="s">
        <v>96</v>
      </c>
    </row>
    <row r="97" spans="1:12" ht="15">
      <c r="A97" s="19">
        <v>20</v>
      </c>
      <c r="B97" s="70" t="s">
        <v>81</v>
      </c>
      <c r="C97" s="10" t="s">
        <v>24</v>
      </c>
      <c r="D97" s="49">
        <v>1.8991799999999999</v>
      </c>
      <c r="E97" s="62"/>
      <c r="F97" s="62"/>
      <c r="G97" s="62"/>
      <c r="H97" s="62"/>
      <c r="I97" s="62"/>
      <c r="J97" s="62"/>
      <c r="K97" s="63"/>
      <c r="L97" s="60"/>
    </row>
    <row r="98" spans="1:12" ht="15">
      <c r="A98" s="19"/>
      <c r="B98" s="71" t="s">
        <v>36</v>
      </c>
      <c r="C98" s="10" t="s">
        <v>14</v>
      </c>
      <c r="D98" s="11">
        <v>20.131307999999997</v>
      </c>
      <c r="E98" s="7"/>
      <c r="F98" s="7"/>
      <c r="G98" s="7"/>
      <c r="H98" s="7"/>
      <c r="I98" s="7"/>
      <c r="J98" s="7"/>
      <c r="K98" s="66"/>
      <c r="L98" s="60" t="s">
        <v>97</v>
      </c>
    </row>
    <row r="99" spans="1:12" ht="15">
      <c r="A99" s="19"/>
      <c r="B99" s="71" t="s">
        <v>17</v>
      </c>
      <c r="C99" s="10" t="s">
        <v>18</v>
      </c>
      <c r="D99" s="11">
        <v>13.560145200000001</v>
      </c>
      <c r="E99" s="7"/>
      <c r="F99" s="7"/>
      <c r="G99" s="7"/>
      <c r="H99" s="7"/>
      <c r="I99" s="7"/>
      <c r="J99" s="7"/>
      <c r="K99" s="66"/>
      <c r="L99" s="60" t="s">
        <v>97</v>
      </c>
    </row>
    <row r="100" spans="1:12" ht="15">
      <c r="A100" s="19"/>
      <c r="B100" s="10" t="s">
        <v>26</v>
      </c>
      <c r="C100" s="10"/>
      <c r="D100" s="11"/>
      <c r="E100" s="7"/>
      <c r="F100" s="7"/>
      <c r="G100" s="7"/>
      <c r="H100" s="7"/>
      <c r="I100" s="7"/>
      <c r="J100" s="7"/>
      <c r="K100" s="66"/>
      <c r="L100" s="60" t="s">
        <v>97</v>
      </c>
    </row>
    <row r="101" spans="1:12" ht="15">
      <c r="A101" s="19"/>
      <c r="B101" s="9" t="s">
        <v>42</v>
      </c>
      <c r="C101" s="10" t="s">
        <v>29</v>
      </c>
      <c r="D101" s="11">
        <v>3</v>
      </c>
      <c r="E101" s="7"/>
      <c r="F101" s="7"/>
      <c r="G101" s="7"/>
      <c r="H101" s="7"/>
      <c r="I101" s="7"/>
      <c r="J101" s="7"/>
      <c r="K101" s="66"/>
      <c r="L101" s="60" t="s">
        <v>96</v>
      </c>
    </row>
    <row r="102" spans="1:12" ht="15">
      <c r="A102" s="19"/>
      <c r="B102" s="71" t="s">
        <v>43</v>
      </c>
      <c r="C102" s="10" t="s">
        <v>29</v>
      </c>
      <c r="D102" s="11">
        <v>3</v>
      </c>
      <c r="E102" s="7"/>
      <c r="F102" s="7"/>
      <c r="G102" s="7"/>
      <c r="H102" s="7"/>
      <c r="I102" s="7"/>
      <c r="J102" s="7"/>
      <c r="K102" s="66"/>
      <c r="L102" s="60" t="s">
        <v>96</v>
      </c>
    </row>
    <row r="103" spans="1:12" ht="15">
      <c r="A103" s="19"/>
      <c r="B103" s="9" t="s">
        <v>44</v>
      </c>
      <c r="C103" s="10" t="s">
        <v>29</v>
      </c>
      <c r="D103" s="35">
        <v>3</v>
      </c>
      <c r="E103" s="7"/>
      <c r="F103" s="7"/>
      <c r="G103" s="7"/>
      <c r="H103" s="7"/>
      <c r="I103" s="7"/>
      <c r="J103" s="7"/>
      <c r="K103" s="66"/>
      <c r="L103" s="60" t="s">
        <v>104</v>
      </c>
    </row>
    <row r="104" spans="1:12" s="40" customFormat="1" ht="15">
      <c r="A104" s="37"/>
      <c r="B104" s="8" t="s">
        <v>37</v>
      </c>
      <c r="C104" s="6" t="s">
        <v>24</v>
      </c>
      <c r="D104" s="39">
        <v>0.29817126</v>
      </c>
      <c r="E104" s="7"/>
      <c r="F104" s="7"/>
      <c r="G104" s="7"/>
      <c r="H104" s="7"/>
      <c r="I104" s="7"/>
      <c r="J104" s="7"/>
      <c r="K104" s="66"/>
      <c r="L104" s="60" t="s">
        <v>96</v>
      </c>
    </row>
    <row r="105" spans="1:12" s="40" customFormat="1" ht="15">
      <c r="A105" s="37"/>
      <c r="B105" s="8" t="s">
        <v>51</v>
      </c>
      <c r="C105" s="6" t="s">
        <v>18</v>
      </c>
      <c r="D105" s="39">
        <v>12.553579799999998</v>
      </c>
      <c r="E105" s="7"/>
      <c r="F105" s="7"/>
      <c r="G105" s="7"/>
      <c r="H105" s="7"/>
      <c r="I105" s="7"/>
      <c r="J105" s="7"/>
      <c r="K105" s="66"/>
      <c r="L105" s="60" t="s">
        <v>96</v>
      </c>
    </row>
    <row r="106" spans="1:12" s="40" customFormat="1" ht="15">
      <c r="A106" s="29">
        <v>21</v>
      </c>
      <c r="B106" s="70" t="s">
        <v>82</v>
      </c>
      <c r="C106" s="26" t="s">
        <v>24</v>
      </c>
      <c r="D106" s="49">
        <v>3.4955100000000003</v>
      </c>
      <c r="E106" s="62"/>
      <c r="F106" s="62"/>
      <c r="G106" s="62"/>
      <c r="H106" s="62"/>
      <c r="I106" s="62"/>
      <c r="J106" s="62"/>
      <c r="K106" s="63"/>
      <c r="L106" s="60"/>
    </row>
    <row r="107" spans="1:12" s="40" customFormat="1" ht="15">
      <c r="A107" s="29"/>
      <c r="B107" s="76" t="s">
        <v>36</v>
      </c>
      <c r="C107" s="26" t="s">
        <v>14</v>
      </c>
      <c r="D107" s="39">
        <v>37.052406000000005</v>
      </c>
      <c r="E107" s="7"/>
      <c r="F107" s="7"/>
      <c r="G107" s="7"/>
      <c r="H107" s="7"/>
      <c r="I107" s="7"/>
      <c r="J107" s="7"/>
      <c r="K107" s="66"/>
      <c r="L107" s="60" t="s">
        <v>97</v>
      </c>
    </row>
    <row r="108" spans="1:12" s="40" customFormat="1" ht="15">
      <c r="A108" s="29"/>
      <c r="B108" s="76" t="s">
        <v>17</v>
      </c>
      <c r="C108" s="26" t="s">
        <v>18</v>
      </c>
      <c r="D108" s="39">
        <v>24.957941400000003</v>
      </c>
      <c r="E108" s="7"/>
      <c r="F108" s="7"/>
      <c r="G108" s="7"/>
      <c r="H108" s="7"/>
      <c r="I108" s="7"/>
      <c r="J108" s="7"/>
      <c r="K108" s="66"/>
      <c r="L108" s="60" t="s">
        <v>97</v>
      </c>
    </row>
    <row r="109" spans="1:12" s="40" customFormat="1" ht="15">
      <c r="A109" s="29"/>
      <c r="B109" s="26" t="s">
        <v>26</v>
      </c>
      <c r="C109" s="26"/>
      <c r="D109" s="39"/>
      <c r="E109" s="7"/>
      <c r="F109" s="7"/>
      <c r="G109" s="7"/>
      <c r="H109" s="7"/>
      <c r="I109" s="7"/>
      <c r="J109" s="7"/>
      <c r="K109" s="66"/>
      <c r="L109" s="60" t="s">
        <v>97</v>
      </c>
    </row>
    <row r="110" spans="1:12" s="40" customFormat="1" ht="15">
      <c r="A110" s="29"/>
      <c r="B110" s="86" t="s">
        <v>72</v>
      </c>
      <c r="C110" s="26" t="s">
        <v>29</v>
      </c>
      <c r="D110" s="39">
        <v>18</v>
      </c>
      <c r="E110" s="7"/>
      <c r="F110" s="7"/>
      <c r="G110" s="7"/>
      <c r="H110" s="7"/>
      <c r="I110" s="7"/>
      <c r="J110" s="7"/>
      <c r="K110" s="66"/>
      <c r="L110" s="60" t="s">
        <v>96</v>
      </c>
    </row>
    <row r="111" spans="1:12" s="40" customFormat="1" ht="15">
      <c r="A111" s="29"/>
      <c r="B111" s="76" t="s">
        <v>88</v>
      </c>
      <c r="C111" s="26" t="s">
        <v>29</v>
      </c>
      <c r="D111" s="41">
        <v>9</v>
      </c>
      <c r="E111" s="7"/>
      <c r="F111" s="7"/>
      <c r="G111" s="7"/>
      <c r="H111" s="7"/>
      <c r="I111" s="7"/>
      <c r="J111" s="7"/>
      <c r="K111" s="66"/>
      <c r="L111" s="60" t="s">
        <v>96</v>
      </c>
    </row>
    <row r="112" spans="1:12" s="40" customFormat="1" ht="15">
      <c r="A112" s="29"/>
      <c r="B112" s="76" t="s">
        <v>89</v>
      </c>
      <c r="C112" s="26" t="s">
        <v>29</v>
      </c>
      <c r="D112" s="41">
        <v>9</v>
      </c>
      <c r="E112" s="7"/>
      <c r="F112" s="7"/>
      <c r="G112" s="7"/>
      <c r="H112" s="7"/>
      <c r="I112" s="7"/>
      <c r="J112" s="7"/>
      <c r="K112" s="66"/>
      <c r="L112" s="60" t="s">
        <v>104</v>
      </c>
    </row>
    <row r="113" spans="1:12" s="40" customFormat="1" ht="15">
      <c r="A113" s="29"/>
      <c r="B113" s="76" t="s">
        <v>37</v>
      </c>
      <c r="C113" s="26" t="s">
        <v>24</v>
      </c>
      <c r="D113" s="39">
        <v>0.54879507</v>
      </c>
      <c r="E113" s="7"/>
      <c r="F113" s="7"/>
      <c r="G113" s="7"/>
      <c r="H113" s="7"/>
      <c r="I113" s="7"/>
      <c r="J113" s="7"/>
      <c r="K113" s="66"/>
      <c r="L113" s="60" t="s">
        <v>96</v>
      </c>
    </row>
    <row r="114" spans="1:12" s="40" customFormat="1" ht="15">
      <c r="A114" s="29"/>
      <c r="B114" s="76" t="s">
        <v>27</v>
      </c>
      <c r="C114" s="26" t="s">
        <v>18</v>
      </c>
      <c r="D114" s="39">
        <v>23.1053211</v>
      </c>
      <c r="E114" s="7"/>
      <c r="F114" s="7"/>
      <c r="G114" s="7"/>
      <c r="H114" s="7"/>
      <c r="I114" s="7"/>
      <c r="J114" s="7"/>
      <c r="K114" s="66"/>
      <c r="L114" s="60" t="s">
        <v>96</v>
      </c>
    </row>
    <row r="115" spans="1:12" s="87" customFormat="1" ht="15.75">
      <c r="A115" s="37">
        <v>22</v>
      </c>
      <c r="B115" s="85" t="s">
        <v>38</v>
      </c>
      <c r="C115" s="6" t="s">
        <v>101</v>
      </c>
      <c r="D115" s="50">
        <v>45.2</v>
      </c>
      <c r="E115" s="7"/>
      <c r="F115" s="7"/>
      <c r="G115" s="7"/>
      <c r="H115" s="7"/>
      <c r="I115" s="7"/>
      <c r="J115" s="7"/>
      <c r="K115" s="66"/>
      <c r="L115" s="60"/>
    </row>
    <row r="116" spans="1:12" s="87" customFormat="1" ht="15">
      <c r="A116" s="37"/>
      <c r="B116" s="8" t="s">
        <v>13</v>
      </c>
      <c r="C116" s="6" t="s">
        <v>14</v>
      </c>
      <c r="D116" s="39">
        <v>15.187200000000002</v>
      </c>
      <c r="E116" s="7"/>
      <c r="F116" s="7"/>
      <c r="G116" s="7"/>
      <c r="H116" s="7"/>
      <c r="I116" s="7"/>
      <c r="J116" s="7"/>
      <c r="K116" s="66"/>
      <c r="L116" s="60" t="s">
        <v>97</v>
      </c>
    </row>
    <row r="117" spans="1:12" s="87" customFormat="1" ht="15">
      <c r="A117" s="37"/>
      <c r="B117" s="8" t="s">
        <v>25</v>
      </c>
      <c r="C117" s="6" t="s">
        <v>18</v>
      </c>
      <c r="D117" s="39">
        <v>0.678</v>
      </c>
      <c r="E117" s="7"/>
      <c r="F117" s="7"/>
      <c r="G117" s="7"/>
      <c r="H117" s="7"/>
      <c r="I117" s="7"/>
      <c r="J117" s="7"/>
      <c r="K117" s="66"/>
      <c r="L117" s="60" t="s">
        <v>97</v>
      </c>
    </row>
    <row r="118" spans="1:12" s="87" customFormat="1" ht="15">
      <c r="A118" s="37"/>
      <c r="B118" s="6" t="s">
        <v>26</v>
      </c>
      <c r="C118" s="6"/>
      <c r="D118" s="39"/>
      <c r="E118" s="7"/>
      <c r="F118" s="7"/>
      <c r="G118" s="7"/>
      <c r="H118" s="7"/>
      <c r="I118" s="7"/>
      <c r="J118" s="7"/>
      <c r="K118" s="66"/>
      <c r="L118" s="60" t="s">
        <v>97</v>
      </c>
    </row>
    <row r="119" spans="1:12" s="87" customFormat="1" ht="15">
      <c r="A119" s="37"/>
      <c r="B119" s="8" t="s">
        <v>39</v>
      </c>
      <c r="C119" s="6" t="s">
        <v>20</v>
      </c>
      <c r="D119" s="30">
        <v>0.10848</v>
      </c>
      <c r="E119" s="7"/>
      <c r="F119" s="7"/>
      <c r="G119" s="7"/>
      <c r="H119" s="7"/>
      <c r="I119" s="7"/>
      <c r="J119" s="7"/>
      <c r="K119" s="66"/>
      <c r="L119" s="60" t="s">
        <v>96</v>
      </c>
    </row>
    <row r="120" spans="1:12" s="87" customFormat="1" ht="15">
      <c r="A120" s="37"/>
      <c r="B120" s="8" t="s">
        <v>27</v>
      </c>
      <c r="C120" s="6" t="s">
        <v>18</v>
      </c>
      <c r="D120" s="39">
        <v>1.03056</v>
      </c>
      <c r="E120" s="7"/>
      <c r="F120" s="7"/>
      <c r="G120" s="7"/>
      <c r="H120" s="7"/>
      <c r="I120" s="7"/>
      <c r="J120" s="7"/>
      <c r="K120" s="66"/>
      <c r="L120" s="60" t="s">
        <v>96</v>
      </c>
    </row>
    <row r="121" spans="1:12" ht="15.75">
      <c r="A121" s="32">
        <v>23</v>
      </c>
      <c r="B121" s="81" t="s">
        <v>45</v>
      </c>
      <c r="C121" s="4" t="s">
        <v>98</v>
      </c>
      <c r="D121" s="38">
        <v>6.6</v>
      </c>
      <c r="E121" s="7"/>
      <c r="F121" s="7"/>
      <c r="G121" s="7"/>
      <c r="H121" s="7"/>
      <c r="I121" s="7"/>
      <c r="J121" s="7"/>
      <c r="K121" s="66"/>
      <c r="L121" s="60"/>
    </row>
    <row r="122" spans="1:12" ht="15">
      <c r="A122" s="32"/>
      <c r="B122" s="5" t="s">
        <v>13</v>
      </c>
      <c r="C122" s="4" t="s">
        <v>30</v>
      </c>
      <c r="D122" s="11">
        <v>73.91999999999999</v>
      </c>
      <c r="E122" s="7"/>
      <c r="F122" s="7"/>
      <c r="G122" s="7"/>
      <c r="H122" s="7"/>
      <c r="I122" s="7"/>
      <c r="J122" s="7"/>
      <c r="K122" s="66"/>
      <c r="L122" s="60" t="s">
        <v>97</v>
      </c>
    </row>
    <row r="123" spans="1:12" ht="15">
      <c r="A123" s="32"/>
      <c r="B123" s="5" t="s">
        <v>25</v>
      </c>
      <c r="C123" s="4" t="s">
        <v>40</v>
      </c>
      <c r="D123" s="11">
        <v>5.2139999999999995</v>
      </c>
      <c r="E123" s="7"/>
      <c r="F123" s="7"/>
      <c r="G123" s="7"/>
      <c r="H123" s="7"/>
      <c r="I123" s="7"/>
      <c r="J123" s="7"/>
      <c r="K123" s="66"/>
      <c r="L123" s="60" t="s">
        <v>97</v>
      </c>
    </row>
    <row r="124" spans="1:12" s="53" customFormat="1" ht="15">
      <c r="A124" s="32"/>
      <c r="B124" s="5" t="s">
        <v>37</v>
      </c>
      <c r="C124" s="51" t="s">
        <v>24</v>
      </c>
      <c r="D124" s="52">
        <v>6.698999999999999</v>
      </c>
      <c r="E124" s="7"/>
      <c r="F124" s="68"/>
      <c r="G124" s="68"/>
      <c r="H124" s="68"/>
      <c r="I124" s="68"/>
      <c r="J124" s="68"/>
      <c r="K124" s="66"/>
      <c r="L124" s="60" t="s">
        <v>96</v>
      </c>
    </row>
    <row r="125" spans="1:12" ht="15.75">
      <c r="A125" s="32"/>
      <c r="B125" s="88" t="s">
        <v>46</v>
      </c>
      <c r="C125" s="4" t="s">
        <v>98</v>
      </c>
      <c r="D125" s="36">
        <v>0.0297</v>
      </c>
      <c r="E125" s="7"/>
      <c r="F125" s="7"/>
      <c r="G125" s="7"/>
      <c r="H125" s="7"/>
      <c r="I125" s="7"/>
      <c r="J125" s="7"/>
      <c r="K125" s="66"/>
      <c r="L125" s="60" t="s">
        <v>96</v>
      </c>
    </row>
    <row r="126" spans="1:12" ht="15.75">
      <c r="A126" s="32"/>
      <c r="B126" s="88" t="s">
        <v>47</v>
      </c>
      <c r="C126" s="4" t="s">
        <v>98</v>
      </c>
      <c r="D126" s="36">
        <v>0.40656</v>
      </c>
      <c r="E126" s="7"/>
      <c r="F126" s="7"/>
      <c r="G126" s="7"/>
      <c r="H126" s="7"/>
      <c r="I126" s="7"/>
      <c r="J126" s="7"/>
      <c r="K126" s="66"/>
      <c r="L126" s="60" t="s">
        <v>96</v>
      </c>
    </row>
    <row r="127" spans="1:12" ht="15.75">
      <c r="A127" s="32"/>
      <c r="B127" s="88" t="s">
        <v>48</v>
      </c>
      <c r="C127" s="4" t="s">
        <v>98</v>
      </c>
      <c r="D127" s="36">
        <v>0.32208</v>
      </c>
      <c r="E127" s="7"/>
      <c r="F127" s="7"/>
      <c r="G127" s="7"/>
      <c r="H127" s="7"/>
      <c r="I127" s="7"/>
      <c r="J127" s="7"/>
      <c r="K127" s="66"/>
      <c r="L127" s="60" t="s">
        <v>96</v>
      </c>
    </row>
    <row r="128" spans="1:12" ht="15" thickBot="1">
      <c r="A128" s="32"/>
      <c r="B128" s="5" t="s">
        <v>27</v>
      </c>
      <c r="C128" s="4" t="s">
        <v>18</v>
      </c>
      <c r="D128" s="11">
        <v>15.047999999999998</v>
      </c>
      <c r="E128" s="7"/>
      <c r="F128" s="7"/>
      <c r="G128" s="7"/>
      <c r="H128" s="7"/>
      <c r="I128" s="7"/>
      <c r="J128" s="7"/>
      <c r="K128" s="66"/>
      <c r="L128" s="60" t="s">
        <v>96</v>
      </c>
    </row>
    <row r="129" spans="1:11" ht="15" thickBot="1">
      <c r="A129" s="95"/>
      <c r="B129" s="96" t="s">
        <v>31</v>
      </c>
      <c r="C129" s="97"/>
      <c r="D129" s="98"/>
      <c r="E129" s="99"/>
      <c r="F129" s="99">
        <f>SUM(F8:F128)</f>
        <v>0</v>
      </c>
      <c r="G129" s="99"/>
      <c r="H129" s="99">
        <f>SUM(H8:H128)</f>
        <v>0</v>
      </c>
      <c r="I129" s="99"/>
      <c r="J129" s="99">
        <f>SUM(J8:J128)</f>
        <v>0</v>
      </c>
      <c r="K129" s="100">
        <f>SUM(K8:K128)</f>
        <v>0</v>
      </c>
    </row>
    <row r="130" spans="1:11" ht="15">
      <c r="A130" s="109"/>
      <c r="B130" s="110" t="s">
        <v>32</v>
      </c>
      <c r="C130" s="111">
        <v>0.05</v>
      </c>
      <c r="D130" s="112"/>
      <c r="E130" s="113"/>
      <c r="F130" s="114">
        <f>F129*C130</f>
        <v>0</v>
      </c>
      <c r="G130" s="113"/>
      <c r="H130" s="113"/>
      <c r="I130" s="113"/>
      <c r="J130" s="113"/>
      <c r="K130" s="115">
        <f>F130</f>
        <v>0</v>
      </c>
    </row>
    <row r="131" spans="1:11" ht="15">
      <c r="A131" s="116"/>
      <c r="B131" s="5" t="s">
        <v>33</v>
      </c>
      <c r="C131" s="101">
        <v>0.1</v>
      </c>
      <c r="D131" s="102"/>
      <c r="E131" s="103"/>
      <c r="F131" s="103"/>
      <c r="G131" s="103"/>
      <c r="H131" s="7"/>
      <c r="I131" s="7"/>
      <c r="J131" s="7"/>
      <c r="K131" s="66">
        <f>H131+J131</f>
        <v>0</v>
      </c>
    </row>
    <row r="132" spans="1:11" ht="15">
      <c r="A132" s="116"/>
      <c r="B132" s="104" t="s">
        <v>9</v>
      </c>
      <c r="C132" s="105"/>
      <c r="D132" s="102"/>
      <c r="E132" s="103"/>
      <c r="F132" s="103"/>
      <c r="G132" s="103"/>
      <c r="H132" s="103"/>
      <c r="I132" s="103"/>
      <c r="J132" s="103"/>
      <c r="K132" s="117">
        <f>K129+K130+K131</f>
        <v>0</v>
      </c>
    </row>
    <row r="133" spans="1:11" ht="15">
      <c r="A133" s="116"/>
      <c r="B133" s="5" t="s">
        <v>34</v>
      </c>
      <c r="C133" s="101">
        <v>0.1</v>
      </c>
      <c r="D133" s="102"/>
      <c r="E133" s="103"/>
      <c r="F133" s="103"/>
      <c r="G133" s="103"/>
      <c r="H133" s="103"/>
      <c r="I133" s="103"/>
      <c r="J133" s="103"/>
      <c r="K133" s="66">
        <f>K132*C133</f>
        <v>0</v>
      </c>
    </row>
    <row r="134" spans="1:11" ht="15">
      <c r="A134" s="116"/>
      <c r="B134" s="104" t="s">
        <v>9</v>
      </c>
      <c r="C134" s="105"/>
      <c r="D134" s="102"/>
      <c r="E134" s="103"/>
      <c r="F134" s="103"/>
      <c r="G134" s="103"/>
      <c r="H134" s="103"/>
      <c r="I134" s="103"/>
      <c r="J134" s="103"/>
      <c r="K134" s="117">
        <f>K132+K133</f>
        <v>0</v>
      </c>
    </row>
    <row r="135" spans="1:11" ht="15">
      <c r="A135" s="116"/>
      <c r="B135" s="5" t="s">
        <v>35</v>
      </c>
      <c r="C135" s="101">
        <v>0.08</v>
      </c>
      <c r="D135" s="102"/>
      <c r="E135" s="103"/>
      <c r="F135" s="103"/>
      <c r="G135" s="103"/>
      <c r="H135" s="103"/>
      <c r="I135" s="103"/>
      <c r="J135" s="103"/>
      <c r="K135" s="66">
        <f>K134*C135</f>
        <v>0</v>
      </c>
    </row>
    <row r="136" spans="1:11" ht="15">
      <c r="A136" s="116"/>
      <c r="B136" s="104" t="s">
        <v>9</v>
      </c>
      <c r="C136" s="105"/>
      <c r="D136" s="102"/>
      <c r="E136" s="103"/>
      <c r="F136" s="103"/>
      <c r="G136" s="103"/>
      <c r="H136" s="103"/>
      <c r="I136" s="103"/>
      <c r="J136" s="103"/>
      <c r="K136" s="117">
        <f>K134+K135</f>
        <v>0</v>
      </c>
    </row>
    <row r="137" spans="1:11" ht="15">
      <c r="A137" s="118"/>
      <c r="B137" s="106" t="s">
        <v>102</v>
      </c>
      <c r="C137" s="101">
        <v>0.03</v>
      </c>
      <c r="D137" s="103"/>
      <c r="E137" s="103"/>
      <c r="F137" s="103"/>
      <c r="G137" s="103"/>
      <c r="H137" s="103"/>
      <c r="I137" s="103"/>
      <c r="J137" s="103"/>
      <c r="K137" s="66" t="e">
        <f>#REF!*C137</f>
        <v>#REF!</v>
      </c>
    </row>
    <row r="138" spans="1:11" ht="15">
      <c r="A138" s="118"/>
      <c r="B138" s="107" t="s">
        <v>9</v>
      </c>
      <c r="C138" s="105"/>
      <c r="D138" s="103"/>
      <c r="E138" s="103"/>
      <c r="F138" s="103"/>
      <c r="G138" s="103"/>
      <c r="H138" s="103"/>
      <c r="I138" s="103"/>
      <c r="J138" s="103"/>
      <c r="K138" s="117" t="e">
        <f>K137+#REF!</f>
        <v>#REF!</v>
      </c>
    </row>
    <row r="139" spans="1:11" ht="15">
      <c r="A139" s="118"/>
      <c r="B139" s="108" t="s">
        <v>103</v>
      </c>
      <c r="C139" s="101">
        <v>0.18</v>
      </c>
      <c r="D139" s="103"/>
      <c r="E139" s="103"/>
      <c r="F139" s="103"/>
      <c r="G139" s="103"/>
      <c r="H139" s="103"/>
      <c r="I139" s="103"/>
      <c r="J139" s="103"/>
      <c r="K139" s="66" t="e">
        <f>K138*C139</f>
        <v>#REF!</v>
      </c>
    </row>
    <row r="140" spans="1:11" ht="15" thickBot="1">
      <c r="A140" s="119"/>
      <c r="B140" s="120" t="s">
        <v>41</v>
      </c>
      <c r="C140" s="121"/>
      <c r="D140" s="122"/>
      <c r="E140" s="122"/>
      <c r="F140" s="122"/>
      <c r="G140" s="122"/>
      <c r="H140" s="122"/>
      <c r="I140" s="122"/>
      <c r="J140" s="122"/>
      <c r="K140" s="123" t="e">
        <f>K139+K138</f>
        <v>#REF!</v>
      </c>
    </row>
    <row r="158" ht="15">
      <c r="D158" s="13">
        <v>3</v>
      </c>
    </row>
  </sheetData>
  <autoFilter ref="A7:L140"/>
  <mergeCells count="7">
    <mergeCell ref="E5:F5"/>
    <mergeCell ref="G5:H5"/>
    <mergeCell ref="I5:J5"/>
    <mergeCell ref="A5:A6"/>
    <mergeCell ref="B5:B6"/>
    <mergeCell ref="C5:C6"/>
    <mergeCell ref="D5:D6"/>
  </mergeCells>
  <printOptions/>
  <pageMargins left="0.2" right="0.19" top="0.17" bottom="0.21" header="0.17" footer="0.16"/>
  <pageSetup horizontalDpi="600" verticalDpi="600" orientation="landscape" paperSize="9" scale="86" r:id="rId1"/>
  <ignoredErrors>
    <ignoredError sqref="F130:K133 F134:J136 K3" formulaRange="1"/>
    <ignoredError sqref="F129:K129 K134:K136" formulaRange="1" unlockedFormula="1"/>
    <ignoredError sqref="K134:K136" formula="1" formulaRange="1"/>
    <ignoredError sqref="K137:K1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2019-08-13T13:28:37Z</dcterms:modified>
  <cp:category/>
  <cp:version/>
  <cp:contentType/>
  <cp:contentStatus/>
</cp:coreProperties>
</file>