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DE14566-1357-465A-97AF-90099843EB01}" xr6:coauthVersionLast="41" xr6:coauthVersionMax="41" xr10:uidLastSave="{00000000-0000-0000-0000-000000000000}"/>
  <bookViews>
    <workbookView xWindow="22932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Sheet1!$A$9:$K$206</definedName>
    <definedName name="_xlnm.Print_Area" localSheetId="0">Sheet1!$A$1:$K$206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7" i="1" l="1"/>
  <c r="H197" i="1"/>
  <c r="F197" i="1"/>
  <c r="J198" i="1"/>
  <c r="H198" i="1"/>
  <c r="F198" i="1"/>
  <c r="J168" i="1"/>
  <c r="H168" i="1"/>
  <c r="F168" i="1"/>
  <c r="J167" i="1"/>
  <c r="H167" i="1"/>
  <c r="F167" i="1"/>
  <c r="J166" i="1"/>
  <c r="H166" i="1"/>
  <c r="F166" i="1"/>
  <c r="J165" i="1"/>
  <c r="H165" i="1"/>
  <c r="F165" i="1"/>
  <c r="J164" i="1"/>
  <c r="H164" i="1"/>
  <c r="F164" i="1"/>
  <c r="J163" i="1"/>
  <c r="H163" i="1"/>
  <c r="F163" i="1"/>
  <c r="J162" i="1"/>
  <c r="H162" i="1"/>
  <c r="F162" i="1"/>
  <c r="J161" i="1"/>
  <c r="H161" i="1"/>
  <c r="F161" i="1"/>
  <c r="J185" i="1"/>
  <c r="H185" i="1"/>
  <c r="F185" i="1"/>
  <c r="J184" i="1"/>
  <c r="H184" i="1"/>
  <c r="F184" i="1"/>
  <c r="J183" i="1"/>
  <c r="H183" i="1"/>
  <c r="F183" i="1"/>
  <c r="J182" i="1"/>
  <c r="H182" i="1"/>
  <c r="F182" i="1"/>
  <c r="J181" i="1"/>
  <c r="H181" i="1"/>
  <c r="F181" i="1"/>
  <c r="J180" i="1"/>
  <c r="H180" i="1"/>
  <c r="F180" i="1"/>
  <c r="J179" i="1"/>
  <c r="H179" i="1"/>
  <c r="F179" i="1"/>
  <c r="J178" i="1"/>
  <c r="H178" i="1"/>
  <c r="F178" i="1"/>
  <c r="J177" i="1"/>
  <c r="H177" i="1"/>
  <c r="F177" i="1"/>
  <c r="J176" i="1"/>
  <c r="H176" i="1"/>
  <c r="F176" i="1"/>
  <c r="J175" i="1"/>
  <c r="H175" i="1"/>
  <c r="F175" i="1"/>
  <c r="J174" i="1"/>
  <c r="H174" i="1"/>
  <c r="F174" i="1"/>
  <c r="J173" i="1"/>
  <c r="H173" i="1"/>
  <c r="F173" i="1"/>
  <c r="J172" i="1"/>
  <c r="H172" i="1"/>
  <c r="F172" i="1"/>
  <c r="J171" i="1"/>
  <c r="H171" i="1"/>
  <c r="F171" i="1"/>
  <c r="J170" i="1"/>
  <c r="H170" i="1"/>
  <c r="F170" i="1"/>
  <c r="J196" i="1"/>
  <c r="H196" i="1"/>
  <c r="F196" i="1"/>
  <c r="J195" i="1"/>
  <c r="H195" i="1"/>
  <c r="F195" i="1"/>
  <c r="J194" i="1"/>
  <c r="H194" i="1"/>
  <c r="F194" i="1"/>
  <c r="J193" i="1"/>
  <c r="H193" i="1"/>
  <c r="F193" i="1"/>
  <c r="J192" i="1"/>
  <c r="H192" i="1"/>
  <c r="F192" i="1"/>
  <c r="J191" i="1"/>
  <c r="H191" i="1"/>
  <c r="F191" i="1"/>
  <c r="J190" i="1"/>
  <c r="H190" i="1"/>
  <c r="F190" i="1"/>
  <c r="J189" i="1"/>
  <c r="H189" i="1"/>
  <c r="F189" i="1"/>
  <c r="J188" i="1"/>
  <c r="H188" i="1"/>
  <c r="F188" i="1"/>
  <c r="J187" i="1"/>
  <c r="H187" i="1"/>
  <c r="F187" i="1"/>
  <c r="J186" i="1"/>
  <c r="H186" i="1"/>
  <c r="F186" i="1"/>
  <c r="H157" i="1"/>
  <c r="J143" i="1"/>
  <c r="H143" i="1"/>
  <c r="F143" i="1"/>
  <c r="J142" i="1"/>
  <c r="H142" i="1"/>
  <c r="F142" i="1"/>
  <c r="J141" i="1"/>
  <c r="H141" i="1"/>
  <c r="F141" i="1"/>
  <c r="J140" i="1"/>
  <c r="H140" i="1"/>
  <c r="F140" i="1"/>
  <c r="J139" i="1"/>
  <c r="H139" i="1"/>
  <c r="F139" i="1"/>
  <c r="J137" i="1"/>
  <c r="J121" i="1"/>
  <c r="H121" i="1"/>
  <c r="F121" i="1"/>
  <c r="J120" i="1"/>
  <c r="H120" i="1"/>
  <c r="F120" i="1"/>
  <c r="J119" i="1"/>
  <c r="H119" i="1"/>
  <c r="F119" i="1"/>
  <c r="J118" i="1"/>
  <c r="H118" i="1"/>
  <c r="F118" i="1"/>
  <c r="J114" i="1"/>
  <c r="J84" i="1"/>
  <c r="H84" i="1"/>
  <c r="F84" i="1"/>
  <c r="J83" i="1"/>
  <c r="H83" i="1"/>
  <c r="F83" i="1"/>
  <c r="J82" i="1"/>
  <c r="H82" i="1"/>
  <c r="F82" i="1"/>
  <c r="J81" i="1"/>
  <c r="H81" i="1"/>
  <c r="F81" i="1"/>
  <c r="J100" i="1"/>
  <c r="H100" i="1"/>
  <c r="F100" i="1"/>
  <c r="J99" i="1"/>
  <c r="H99" i="1"/>
  <c r="F99" i="1"/>
  <c r="J98" i="1"/>
  <c r="H98" i="1"/>
  <c r="F98" i="1"/>
  <c r="J97" i="1"/>
  <c r="H97" i="1"/>
  <c r="F97" i="1"/>
  <c r="J96" i="1"/>
  <c r="H96" i="1"/>
  <c r="F96" i="1"/>
  <c r="J95" i="1"/>
  <c r="H95" i="1"/>
  <c r="F95" i="1"/>
  <c r="J94" i="1"/>
  <c r="H94" i="1"/>
  <c r="F94" i="1"/>
  <c r="J93" i="1"/>
  <c r="H93" i="1"/>
  <c r="F93" i="1"/>
  <c r="J92" i="1"/>
  <c r="H92" i="1"/>
  <c r="F92" i="1"/>
  <c r="J91" i="1"/>
  <c r="H91" i="1"/>
  <c r="F91" i="1"/>
  <c r="J90" i="1"/>
  <c r="H90" i="1"/>
  <c r="F90" i="1"/>
  <c r="J89" i="1"/>
  <c r="H89" i="1"/>
  <c r="F89" i="1"/>
  <c r="J88" i="1"/>
  <c r="H88" i="1"/>
  <c r="F88" i="1"/>
  <c r="J87" i="1"/>
  <c r="H87" i="1"/>
  <c r="F87" i="1"/>
  <c r="J86" i="1"/>
  <c r="H86" i="1"/>
  <c r="F86" i="1"/>
  <c r="J85" i="1"/>
  <c r="H85" i="1"/>
  <c r="F85" i="1"/>
  <c r="J79" i="1"/>
  <c r="H79" i="1"/>
  <c r="F79" i="1"/>
  <c r="J78" i="1"/>
  <c r="H78" i="1"/>
  <c r="F78" i="1"/>
  <c r="J77" i="1"/>
  <c r="H77" i="1"/>
  <c r="F77" i="1"/>
  <c r="J76" i="1"/>
  <c r="H76" i="1"/>
  <c r="F76" i="1"/>
  <c r="J75" i="1"/>
  <c r="H75" i="1"/>
  <c r="F75" i="1"/>
  <c r="J74" i="1"/>
  <c r="H74" i="1"/>
  <c r="F74" i="1"/>
  <c r="J73" i="1"/>
  <c r="H73" i="1"/>
  <c r="F73" i="1"/>
  <c r="J72" i="1"/>
  <c r="H72" i="1"/>
  <c r="F72" i="1"/>
  <c r="J116" i="1"/>
  <c r="H116" i="1"/>
  <c r="F116" i="1"/>
  <c r="J115" i="1"/>
  <c r="H115" i="1"/>
  <c r="F115" i="1"/>
  <c r="J113" i="1"/>
  <c r="H113" i="1"/>
  <c r="F113" i="1"/>
  <c r="J112" i="1"/>
  <c r="H112" i="1"/>
  <c r="F112" i="1"/>
  <c r="J111" i="1"/>
  <c r="H111" i="1"/>
  <c r="F111" i="1"/>
  <c r="J110" i="1"/>
  <c r="H110" i="1"/>
  <c r="F110" i="1"/>
  <c r="J109" i="1"/>
  <c r="H109" i="1"/>
  <c r="F109" i="1"/>
  <c r="J108" i="1"/>
  <c r="H108" i="1"/>
  <c r="F108" i="1"/>
  <c r="J107" i="1"/>
  <c r="H107" i="1"/>
  <c r="F107" i="1"/>
  <c r="J106" i="1"/>
  <c r="H106" i="1"/>
  <c r="F106" i="1"/>
  <c r="J105" i="1"/>
  <c r="H105" i="1"/>
  <c r="F105" i="1"/>
  <c r="J104" i="1"/>
  <c r="H104" i="1"/>
  <c r="F104" i="1"/>
  <c r="J103" i="1"/>
  <c r="H103" i="1"/>
  <c r="F103" i="1"/>
  <c r="J102" i="1"/>
  <c r="H102" i="1"/>
  <c r="F102" i="1"/>
  <c r="J101" i="1"/>
  <c r="H101" i="1"/>
  <c r="F101" i="1"/>
  <c r="F137" i="1"/>
  <c r="J136" i="1"/>
  <c r="H136" i="1"/>
  <c r="F136" i="1"/>
  <c r="J135" i="1"/>
  <c r="H135" i="1"/>
  <c r="F135" i="1"/>
  <c r="J134" i="1"/>
  <c r="H134" i="1"/>
  <c r="F134" i="1"/>
  <c r="J133" i="1"/>
  <c r="H133" i="1"/>
  <c r="F133" i="1"/>
  <c r="J132" i="1"/>
  <c r="H132" i="1"/>
  <c r="F132" i="1"/>
  <c r="J131" i="1"/>
  <c r="H131" i="1"/>
  <c r="F131" i="1"/>
  <c r="J130" i="1"/>
  <c r="H130" i="1"/>
  <c r="F130" i="1"/>
  <c r="J129" i="1"/>
  <c r="H129" i="1"/>
  <c r="F129" i="1"/>
  <c r="J128" i="1"/>
  <c r="H128" i="1"/>
  <c r="F128" i="1"/>
  <c r="J127" i="1"/>
  <c r="H127" i="1"/>
  <c r="F127" i="1"/>
  <c r="J126" i="1"/>
  <c r="H126" i="1"/>
  <c r="F126" i="1"/>
  <c r="J125" i="1"/>
  <c r="H125" i="1"/>
  <c r="F125" i="1"/>
  <c r="J124" i="1"/>
  <c r="H124" i="1"/>
  <c r="F124" i="1"/>
  <c r="J123" i="1"/>
  <c r="H123" i="1"/>
  <c r="F123" i="1"/>
  <c r="J122" i="1"/>
  <c r="H122" i="1"/>
  <c r="F122" i="1"/>
  <c r="J159" i="1"/>
  <c r="H159" i="1"/>
  <c r="F159" i="1"/>
  <c r="J158" i="1"/>
  <c r="H158" i="1"/>
  <c r="F158" i="1"/>
  <c r="J157" i="1"/>
  <c r="J156" i="1"/>
  <c r="H156" i="1"/>
  <c r="F156" i="1"/>
  <c r="J155" i="1"/>
  <c r="H155" i="1"/>
  <c r="F155" i="1"/>
  <c r="J154" i="1"/>
  <c r="H154" i="1"/>
  <c r="F154" i="1"/>
  <c r="J153" i="1"/>
  <c r="H153" i="1"/>
  <c r="F153" i="1"/>
  <c r="J152" i="1"/>
  <c r="H152" i="1"/>
  <c r="F152" i="1"/>
  <c r="J151" i="1"/>
  <c r="H151" i="1"/>
  <c r="F151" i="1"/>
  <c r="J150" i="1"/>
  <c r="H150" i="1"/>
  <c r="F150" i="1"/>
  <c r="J149" i="1"/>
  <c r="H149" i="1"/>
  <c r="F149" i="1"/>
  <c r="J148" i="1"/>
  <c r="H148" i="1"/>
  <c r="F148" i="1"/>
  <c r="J147" i="1"/>
  <c r="H147" i="1"/>
  <c r="F147" i="1"/>
  <c r="J146" i="1"/>
  <c r="H146" i="1"/>
  <c r="F146" i="1"/>
  <c r="J145" i="1"/>
  <c r="H145" i="1"/>
  <c r="F145" i="1"/>
  <c r="J144" i="1"/>
  <c r="H144" i="1"/>
  <c r="F144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H58" i="1"/>
  <c r="F58" i="1"/>
  <c r="F43" i="1"/>
  <c r="H43" i="1"/>
  <c r="J43" i="1"/>
  <c r="F44" i="1"/>
  <c r="H44" i="1"/>
  <c r="J44" i="1"/>
  <c r="F45" i="1"/>
  <c r="H45" i="1"/>
  <c r="J45" i="1"/>
  <c r="F46" i="1"/>
  <c r="H46" i="1"/>
  <c r="J46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26" i="1"/>
  <c r="H26" i="1"/>
  <c r="F26" i="1"/>
  <c r="J25" i="1"/>
  <c r="H25" i="1"/>
  <c r="F25" i="1"/>
  <c r="J27" i="1"/>
  <c r="H27" i="1"/>
  <c r="F27" i="1"/>
  <c r="J24" i="1"/>
  <c r="H24" i="1"/>
  <c r="F24" i="1"/>
  <c r="J23" i="1"/>
  <c r="H23" i="1"/>
  <c r="F23" i="1"/>
  <c r="J22" i="1"/>
  <c r="H22" i="1"/>
  <c r="F22" i="1"/>
  <c r="J21" i="1"/>
  <c r="H21" i="1"/>
  <c r="F21" i="1"/>
  <c r="J18" i="1"/>
  <c r="H18" i="1"/>
  <c r="F18" i="1"/>
  <c r="H137" i="1" l="1"/>
  <c r="K198" i="1"/>
  <c r="K174" i="1"/>
  <c r="K197" i="1"/>
  <c r="K193" i="1"/>
  <c r="K86" i="1"/>
  <c r="K82" i="1"/>
  <c r="K182" i="1"/>
  <c r="K119" i="1"/>
  <c r="K191" i="1"/>
  <c r="K172" i="1"/>
  <c r="K180" i="1"/>
  <c r="K163" i="1"/>
  <c r="K104" i="1"/>
  <c r="K84" i="1"/>
  <c r="K90" i="1"/>
  <c r="K98" i="1"/>
  <c r="K188" i="1"/>
  <c r="K196" i="1"/>
  <c r="K177" i="1"/>
  <c r="K185" i="1"/>
  <c r="K108" i="1"/>
  <c r="F114" i="1"/>
  <c r="K131" i="1"/>
  <c r="K153" i="1"/>
  <c r="K151" i="1"/>
  <c r="H114" i="1"/>
  <c r="K168" i="1"/>
  <c r="K135" i="1"/>
  <c r="K150" i="1"/>
  <c r="K155" i="1"/>
  <c r="K81" i="1"/>
  <c r="K189" i="1"/>
  <c r="K170" i="1"/>
  <c r="K178" i="1"/>
  <c r="K161" i="1"/>
  <c r="K139" i="1"/>
  <c r="K192" i="1"/>
  <c r="K173" i="1"/>
  <c r="K181" i="1"/>
  <c r="K164" i="1"/>
  <c r="K97" i="1"/>
  <c r="K89" i="1"/>
  <c r="K187" i="1"/>
  <c r="K195" i="1"/>
  <c r="K176" i="1"/>
  <c r="K184" i="1"/>
  <c r="K167" i="1"/>
  <c r="K159" i="1"/>
  <c r="K124" i="1"/>
  <c r="K132" i="1"/>
  <c r="K103" i="1"/>
  <c r="K140" i="1"/>
  <c r="K190" i="1"/>
  <c r="K171" i="1"/>
  <c r="K179" i="1"/>
  <c r="K162" i="1"/>
  <c r="K165" i="1"/>
  <c r="K116" i="1"/>
  <c r="K106" i="1"/>
  <c r="K147" i="1"/>
  <c r="K112" i="1"/>
  <c r="K186" i="1"/>
  <c r="K194" i="1"/>
  <c r="K175" i="1"/>
  <c r="K183" i="1"/>
  <c r="K166" i="1"/>
  <c r="F157" i="1"/>
  <c r="K157" i="1" s="1"/>
  <c r="K143" i="1"/>
  <c r="K145" i="1"/>
  <c r="K148" i="1"/>
  <c r="K141" i="1"/>
  <c r="K142" i="1"/>
  <c r="K149" i="1"/>
  <c r="K133" i="1"/>
  <c r="K120" i="1"/>
  <c r="K121" i="1"/>
  <c r="K118" i="1"/>
  <c r="K92" i="1"/>
  <c r="K100" i="1"/>
  <c r="K87" i="1"/>
  <c r="K95" i="1"/>
  <c r="K85" i="1"/>
  <c r="K93" i="1"/>
  <c r="K83" i="1"/>
  <c r="K88" i="1"/>
  <c r="K96" i="1"/>
  <c r="K105" i="1"/>
  <c r="K91" i="1"/>
  <c r="K99" i="1"/>
  <c r="K110" i="1"/>
  <c r="K94" i="1"/>
  <c r="K77" i="1"/>
  <c r="K74" i="1"/>
  <c r="K146" i="1"/>
  <c r="K127" i="1"/>
  <c r="K129" i="1"/>
  <c r="K137" i="1"/>
  <c r="K72" i="1"/>
  <c r="K144" i="1"/>
  <c r="K122" i="1"/>
  <c r="K130" i="1"/>
  <c r="K101" i="1"/>
  <c r="K115" i="1"/>
  <c r="K75" i="1"/>
  <c r="K58" i="1"/>
  <c r="K66" i="1"/>
  <c r="K158" i="1"/>
  <c r="K125" i="1"/>
  <c r="K113" i="1"/>
  <c r="K78" i="1"/>
  <c r="K70" i="1"/>
  <c r="K156" i="1"/>
  <c r="K128" i="1"/>
  <c r="K136" i="1"/>
  <c r="K111" i="1"/>
  <c r="K73" i="1"/>
  <c r="K154" i="1"/>
  <c r="K123" i="1"/>
  <c r="K102" i="1"/>
  <c r="K109" i="1"/>
  <c r="K76" i="1"/>
  <c r="K152" i="1"/>
  <c r="K126" i="1"/>
  <c r="K134" i="1"/>
  <c r="K107" i="1"/>
  <c r="K79" i="1"/>
  <c r="K63" i="1"/>
  <c r="K61" i="1"/>
  <c r="K64" i="1"/>
  <c r="K59" i="1"/>
  <c r="K62" i="1"/>
  <c r="K60" i="1"/>
  <c r="K68" i="1"/>
  <c r="K69" i="1"/>
  <c r="K67" i="1"/>
  <c r="K65" i="1"/>
  <c r="K44" i="1"/>
  <c r="K43" i="1"/>
  <c r="K45" i="1"/>
  <c r="K46" i="1"/>
  <c r="K48" i="1"/>
  <c r="K50" i="1"/>
  <c r="K51" i="1"/>
  <c r="K49" i="1"/>
  <c r="K47" i="1"/>
  <c r="K25" i="1"/>
  <c r="K26" i="1"/>
  <c r="K23" i="1"/>
  <c r="K21" i="1"/>
  <c r="K24" i="1"/>
  <c r="K22" i="1"/>
  <c r="K27" i="1"/>
  <c r="K18" i="1"/>
  <c r="J15" i="1"/>
  <c r="H15" i="1"/>
  <c r="F15" i="1"/>
  <c r="K114" i="1" l="1"/>
  <c r="K15" i="1"/>
  <c r="J56" i="1" l="1"/>
  <c r="H56" i="1"/>
  <c r="F56" i="1"/>
  <c r="J55" i="1"/>
  <c r="H55" i="1"/>
  <c r="F55" i="1"/>
  <c r="J54" i="1"/>
  <c r="H54" i="1"/>
  <c r="F54" i="1"/>
  <c r="J53" i="1"/>
  <c r="H53" i="1"/>
  <c r="F53" i="1"/>
  <c r="J52" i="1"/>
  <c r="H52" i="1"/>
  <c r="F5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0" i="1"/>
  <c r="H30" i="1"/>
  <c r="F30" i="1"/>
  <c r="J29" i="1"/>
  <c r="H29" i="1"/>
  <c r="F29" i="1"/>
  <c r="J28" i="1"/>
  <c r="H28" i="1"/>
  <c r="F28" i="1"/>
  <c r="J19" i="1"/>
  <c r="H19" i="1"/>
  <c r="F19" i="1"/>
  <c r="J17" i="1"/>
  <c r="H17" i="1"/>
  <c r="F17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K30" i="1" l="1"/>
  <c r="K14" i="1"/>
  <c r="K56" i="1"/>
  <c r="K36" i="1"/>
  <c r="K39" i="1"/>
  <c r="K12" i="1"/>
  <c r="K53" i="1"/>
  <c r="K35" i="1"/>
  <c r="K41" i="1"/>
  <c r="K34" i="1"/>
  <c r="K55" i="1"/>
  <c r="K28" i="1"/>
  <c r="K10" i="1"/>
  <c r="K13" i="1"/>
  <c r="K17" i="1"/>
  <c r="K37" i="1"/>
  <c r="K40" i="1"/>
  <c r="K38" i="1"/>
  <c r="K11" i="1"/>
  <c r="K33" i="1"/>
  <c r="K32" i="1"/>
  <c r="K29" i="1"/>
  <c r="K54" i="1"/>
  <c r="K19" i="1"/>
  <c r="K52" i="1"/>
  <c r="K200" i="1" l="1"/>
  <c r="K201" i="1" l="1"/>
  <c r="K202" i="1" s="1"/>
  <c r="K203" i="1" l="1"/>
  <c r="K204" i="1" s="1"/>
  <c r="K205" i="1" l="1"/>
  <c r="K206" i="1" s="1"/>
</calcChain>
</file>

<file path=xl/sharedStrings.xml><?xml version="1.0" encoding="utf-8"?>
<sst xmlns="http://schemas.openxmlformats.org/spreadsheetml/2006/main" count="585" uniqueCount="380">
  <si>
    <t>#4 სანაყაროდან გამომავალი მჟავე წყლების შემაკავებელი ჰიდროკვანძის მშენებლობა</t>
  </si>
  <si>
    <t>სამშენებლო სამუშაოების დეფექტური აქტი</t>
  </si>
  <si>
    <t>პოზიცია</t>
  </si>
  <si>
    <t>ერთ. ფასი</t>
  </si>
  <si>
    <t>ჯამი ლარში</t>
  </si>
  <si>
    <t>სამუშაოების დასახელება</t>
  </si>
  <si>
    <t>განზ.</t>
  </si>
  <si>
    <t>ჰიდროკვანძის მოწყობის სამუშაოების მთლიანი ჯამი</t>
  </si>
  <si>
    <t>მოსამზადებელი სამუშაოები</t>
  </si>
  <si>
    <t>ერთეულის ფასები წარმოდგენილ უნდა იქნას ლარში</t>
  </si>
  <si>
    <t>რაოდ.</t>
  </si>
  <si>
    <t>ჯამი</t>
  </si>
  <si>
    <t>მასალები</t>
  </si>
  <si>
    <t>ზედნადები ხარჯი</t>
  </si>
  <si>
    <t>ყველა თავის ჯამი</t>
  </si>
  <si>
    <t>გეგმიური მოგება</t>
  </si>
  <si>
    <t>დღგ</t>
  </si>
  <si>
    <t>%</t>
  </si>
  <si>
    <t>არსებული გზის მომზადება (მოშანდაკება)</t>
  </si>
  <si>
    <t>ტერიტორიის გაწმენდა (გაკაფვა) ბუჩქნარისაგან და ხე-მცენარეებისგან</t>
  </si>
  <si>
    <t>ფესვებისაგან გაწმენდა</t>
  </si>
  <si>
    <t>ჰუმუსის ფენის დატვირთვა და გადატანა სანაყაროზე</t>
  </si>
  <si>
    <t>ჰუმუსის ფენის ფონდში დაფიქსირება</t>
  </si>
  <si>
    <r>
      <t>მ</t>
    </r>
    <r>
      <rPr>
        <sz val="10"/>
        <rFont val="Calibri"/>
        <family val="2"/>
        <charset val="204"/>
      </rPr>
      <t>²</t>
    </r>
  </si>
  <si>
    <r>
      <t>მ</t>
    </r>
    <r>
      <rPr>
        <sz val="10"/>
        <rFont val="Sylfaen"/>
        <family val="1"/>
        <charset val="204"/>
      </rPr>
      <t>³</t>
    </r>
  </si>
  <si>
    <t>გრძ.მ</t>
  </si>
  <si>
    <t>გრუნტის დასამუშავებელი საწყობის მოწყობა (მოედნის მოწყობა)</t>
  </si>
  <si>
    <t>დარჩენილი (თიხა-თიხნარი) გრუნტის ადგილზე დასაწყობება შემდგომი გამოყენებისთვის</t>
  </si>
  <si>
    <t>მ 1</t>
  </si>
  <si>
    <t>მ 1.1</t>
  </si>
  <si>
    <t>მ 1.2</t>
  </si>
  <si>
    <t>მ 1.3</t>
  </si>
  <si>
    <t>მ 1.4</t>
  </si>
  <si>
    <t>მ 1.5</t>
  </si>
  <si>
    <t>მ 1.6</t>
  </si>
  <si>
    <t>სალექარის მოწყობა</t>
  </si>
  <si>
    <t xml:space="preserve">კაშხლისთვის საჭირო (თიხნარი) დამატებითი გრუნტის შემოზიდვა კარიერიდან </t>
  </si>
  <si>
    <t>კაშხლის ქიმზე გზის ბაქანის მოწყობა თიხნარი გრუნტით</t>
  </si>
  <si>
    <t>გრუნტის დაყრა, ადგილზე გადანაწილება, მოტკეპნა</t>
  </si>
  <si>
    <t>ჰუმუსის ფენის მოხსნა 0.5 მ სისქეზე</t>
  </si>
  <si>
    <t>კაშხლის ტანის მოსაწყობად საჭირო ადგილობრივი (თიხნარი) გრუნტის  დამუშავება, დანამვა გაერთგვაროვნება ბულდოზერით, დატვირთვა გატანა სამშ. მოედანზე</t>
  </si>
  <si>
    <t>კაშხლის ეკრანის მოსაწყობად საჭირო (თიხის) გრუნტის დამუშავება დანამვა გაერთგვაროვნება ბულდოზერით, დატვირთვა, გატანა სამშ. მოედანზე</t>
  </si>
  <si>
    <t>რეზერვუარის ძირზე სადრენაჟე ქსელის მოწყობა</t>
  </si>
  <si>
    <t>სადრენაჟე მილების ჩასადები ღარის მოტკეპნა</t>
  </si>
  <si>
    <t>ც</t>
  </si>
  <si>
    <t>სადრენაჟე ღარების მოჭრა ექსკავატორით III კატ. გრუნტში</t>
  </si>
  <si>
    <t>სადრენაჟე ღარების მოჭრა ხელით მოსწორება III კატ. გრუნტში</t>
  </si>
  <si>
    <t>წყლის საწრეტი დრენაჟის მილის გაყვანა</t>
  </si>
  <si>
    <t>წყლის საწრეტი დრენაჟის ტრასის ტრანშეის გაყვანა 263 მ</t>
  </si>
  <si>
    <t>მილზე უკუყრილის მოწყობა</t>
  </si>
  <si>
    <t>მოსამზადებელი ხრეშის შრე</t>
  </si>
  <si>
    <t>მოსამზადებელი ბეტონის შრე B7.5</t>
  </si>
  <si>
    <t>ბეტონის ძირი და თავი (ხუფის ხვრეტით)</t>
  </si>
  <si>
    <t>კგ</t>
  </si>
  <si>
    <t>დიაფრაგმის და მილის შეღებვა ორ ფენად ანტიკოროზიული საღებავით</t>
  </si>
  <si>
    <t xml:space="preserve">რეზერვუარის ძირის გაფხვიერება და მოტკეპნა 0.3 მ სიღრმეზე </t>
  </si>
  <si>
    <t xml:space="preserve">სალექარის მოსაწყობად საჭირო ქვაბულის ამოღება III კატ. გრუნტში, გადარჩევა, დატვირთვა  და გატანა საწყობში </t>
  </si>
  <si>
    <t>III კატ. გრუნტის მოჭრა, გადარჩევა, ადგილზე გადანაწილებით</t>
  </si>
  <si>
    <t xml:space="preserve">კაშხლის ეკრანის მოწყობა (თიხის) 0.25 მ ფენების დაყრა მოსწორება, მოტკეპნა </t>
  </si>
  <si>
    <t xml:space="preserve">კაშხლის ტანის მოწყობა ადგილობრივი (თიხა-თიხნარის) 0.25 მ ფენების დაყრა მოსწორება, მოტკეპნა </t>
  </si>
  <si>
    <t>სადრენაჟო ღარების დახურვა ქვიშით, ფრაქცია 1-5 მმ-მდე 5-7 სმ სისქის ფენით</t>
  </si>
  <si>
    <t>მილის ქვეშაგების მოწყობა 0.1 მ სისქით</t>
  </si>
  <si>
    <t>მილზე ქვიშის ნაყარის მოწყობა 0.3 მ სისქით</t>
  </si>
  <si>
    <t>ქვიშის 0.1 მ სისქის საგების მოწყობა</t>
  </si>
  <si>
    <t>რკინაბეტონის პლათფომა 1.2X1.2X0.15 სულფატომედეგი B22.5W2F100-SR</t>
  </si>
  <si>
    <t>ტრანშეის შევსება გრუნტით, უკუჩაყრა</t>
  </si>
  <si>
    <t>ქვაბულის შევსება, უკუყრილით</t>
  </si>
  <si>
    <t>უქმი წყალსაშვის კვანძი</t>
  </si>
  <si>
    <t>სადრენაჟო ტრანშეის ძირზე წყალუჟონვადი თიხის 0.1 მ სისქეზე მოტკეპნა</t>
  </si>
  <si>
    <t>მილის მემბრანასთან გადაკვეთის კვანძის ჰერმეტიზაციის უზრუნველყოფა ლატექსით</t>
  </si>
  <si>
    <t xml:space="preserve">დამწნეხი მილი </t>
  </si>
  <si>
    <t>ჭანჭიკები</t>
  </si>
  <si>
    <t>მილის დამჭერი ბეტონის ორი 0.50X0.50X0.70 ბლოკი B22.5W2F100-SR</t>
  </si>
  <si>
    <t>დამწნეხი მილსადენის ტრანშეის მოწყობა III კატ. გრუნტში</t>
  </si>
  <si>
    <t xml:space="preserve">III კატ. გრუნტის მოჭრა </t>
  </si>
  <si>
    <t>საფუძვლის გაწმენდა მოსწორება ხელით</t>
  </si>
  <si>
    <t>კაშხლის ფარისზედა კოჭის არმირება (ნახ15)</t>
  </si>
  <si>
    <t>კაშხლის და ფლუტბეტის დაბეტონება B22.5W2F100-SR</t>
  </si>
  <si>
    <t>ჰიდროიზოლაციით მასტიკით ნაკერის შევსება</t>
  </si>
  <si>
    <t>საშანდორე კილოს მოწყობა N6,5 რიგელით</t>
  </si>
  <si>
    <t>ჭანჭიკები და ქანჩები</t>
  </si>
  <si>
    <t>საშანდორე კილოების  შეღებვა ანტიკოროზიული საღებავის ორმაგი ფენით</t>
  </si>
  <si>
    <t>საშანდორე ფარი 0.2X0.78X0.05 გაჯირჯვებული ანტისეპტიკური სითხით 9 კომპლექტი</t>
  </si>
  <si>
    <t>კაშხალი-წყალმიმღები სივრცის გადახურვა ფოლადის მოთუთიებული ბადით</t>
  </si>
  <si>
    <t>შველერის შეღებვა ანტიკოროზიული ტუტე-მჟავამედეგი ნორმალური საღებავით 2 ფენა</t>
  </si>
  <si>
    <t>წყალმიმღები კაშხლის მოწყობა</t>
  </si>
  <si>
    <t>III კატ. გრუნტის მოჭრა ხელით ადგილზე დაყრით</t>
  </si>
  <si>
    <t>VIII კატ. გრუნტის მონგრევა პნევმო ჩაქუჩით ადგილზე დაყრით</t>
  </si>
  <si>
    <t>ფლუტბეტის მოსამზადებელი ხრეშის ფენა 0.1 მ სისქეზე</t>
  </si>
  <si>
    <t>ფლუტბეტის მოსამზადებელი ბეტონის ფენა B15 0.1 მ სისქეზე</t>
  </si>
  <si>
    <t>ფლუტბეტის არმირება, იხ. სპეციფიკაცია (ნახ.15)</t>
  </si>
  <si>
    <t>დეფორმაციული ნაკერის მოწყობა თუნუქის მოთუთიებული 0.7 მმ ზოლოვანით</t>
  </si>
  <si>
    <t>III კატ. გრუნტში სადრენაჟე ქვაბულის ამოღება ხელით</t>
  </si>
  <si>
    <t>გაბიონური 2 იარუსიანი კედელი 1.0X01.0X2.0 მ (4 ც) პოლიმერული მასალის დაფარვით 2.7 მმ მოთუთიებული მავთულის სისქით (0.2-0.3 მ რიყის ან ფლეთილი ქვებით შევსება)</t>
  </si>
  <si>
    <t>0.15-0.2 მ ფრაქციის გარეცხილი ქვების (ლოდების ჩაწყობა 0.4 მ-ზე 0.34 კვ.მ)</t>
  </si>
  <si>
    <t>0.05-0.07 მ ფრაქციის გარეცხილი ქვების (ქვების ჩაყრა 0.5 მ-ზე 0.67 კვ.მ)</t>
  </si>
  <si>
    <t>0..02-0.04 ფრაქციის გარეცხილი ხრეშის (ჩაყრა 0.4 მ-ზე 0.74 კვ.მ)</t>
  </si>
  <si>
    <t>2-5 მმ ფრაქციის გარეცხილი ქვიშის (ჩაყრა 0.1 მ-ზე 0.14 კვ.მ)</t>
  </si>
  <si>
    <t>შველერი N6.5 (2.5 მ და 2.9 მ)</t>
  </si>
  <si>
    <t>უკუშევსება ბალასტით</t>
  </si>
  <si>
    <t xml:space="preserve">ჰიდროსაიზოლაციო მასალით ორმაგი ფენით მოსამზადებელი ფენის და არხის მიწისქვეშა ნაწილის დაფარვა </t>
  </si>
  <si>
    <t>არხის დაბეტონება სულფატომედეგი დანამატებით  B22.5W2F100-SR</t>
  </si>
  <si>
    <t>არხის არმირება ნახ.15</t>
  </si>
  <si>
    <t>ჰიდროსაიზოლაციო მასტიკით ნაკერის შევსება</t>
  </si>
  <si>
    <t>გისოსის-შანდორის კილოს მოწყობა N6,5 რიგელით</t>
  </si>
  <si>
    <t>ლითონის დაფარვა ანტიკოროზიული ტუტე-მჟავამედეგი საღებავით ორ ფენად</t>
  </si>
  <si>
    <t>საყრდენი ბაქანის მოწყობა ბალასტით 0.15 მ-იანი ფენების მოტკეპნით</t>
  </si>
  <si>
    <t>მოსამზადებელი ხრეშის ფენა 0.1 მ სისქეზე</t>
  </si>
  <si>
    <t>მოსამზადებელი ბეტონის ფენა B15, 0.1 მ სისქეზე</t>
  </si>
  <si>
    <t>კუთხოვანა 40X40X4 მმ</t>
  </si>
  <si>
    <t>გისოსის ფოლადის ღერო 10 მმ სიგრძე 1.1 მ, 8 ცალი</t>
  </si>
  <si>
    <t>ფოლადის ზოლოვანა 5X50X700, სიგრძე-1.4 მ</t>
  </si>
  <si>
    <t>ბალასტით მოწყობილი ფერდის გამაგრება 0.2-0.3 მ დიამეტრის ლოდებით</t>
  </si>
  <si>
    <t>კუთხოვანები 30X30X4 მმ</t>
  </si>
  <si>
    <t>ბეტონის წყალმიმყვანი 8,8 მ არხის სამი (2,96მ) სექციის მოწყობა</t>
  </si>
  <si>
    <t xml:space="preserve">ჰიდროსაიზოლაციო მასალით ორმაგი ფენით მოსამზადებელი ფენის და ჭის მიწისქვეშა ნაწილის დაფარვა </t>
  </si>
  <si>
    <t>წყალსაცემი ჭის დაბეტონება B22.5W2F100-SR</t>
  </si>
  <si>
    <t>წყალსაგდები-წყალმიმღები სივრცის გადახურვა ფოლადის მოთუთიებული ბადით</t>
  </si>
  <si>
    <t xml:space="preserve">შველერი N6.5 </t>
  </si>
  <si>
    <t>შველერის შეღებვა ანტიკოროზიული მჟავა და ტუტემედეგი ნორმალური საღებავით 2 ფენა</t>
  </si>
  <si>
    <t>წყალსაგდები-წყალმიმღები ჭის მოწყობა</t>
  </si>
  <si>
    <t>მოსამზადებელი ბეტონის B15 ფენა 0.1 მ სისქეზე</t>
  </si>
  <si>
    <t>შანდორის კილოების მოწყობა N6.5 რიგელით</t>
  </si>
  <si>
    <t>წყალსაგროვი მჟავაგამძლე კომპოზიტური მასალის 2 რეზერვუარი</t>
  </si>
  <si>
    <t>უკუშევსება გრუნტით</t>
  </si>
  <si>
    <t>III კატ. გრუნტის მოჭრა ექსკავატორით ადგილზე დაყრით</t>
  </si>
  <si>
    <t>ხრეშის მოსამზადებელი შრე 0.15 მ სისქეზე</t>
  </si>
  <si>
    <t>ბეტონის მოსამზადებელი შრე 0.1 მ სისქეზე</t>
  </si>
  <si>
    <t>საძირკველის დაბეტონება B22.5 F100 W4</t>
  </si>
  <si>
    <t>სატუმბო სადგურის კედლების და იატაკის დაბეტონება B22.5 F100 W4</t>
  </si>
  <si>
    <t>ტუმბოს საანკერე ბლოკის (2 ცალი) დაბეტონება B22.5 F100 W4</t>
  </si>
  <si>
    <t>კარის პეტლი</t>
  </si>
  <si>
    <t>სატუმბო სადგურის სახურავის და ლითონის დეტალების შეღებვა ნორმალური ანტიკოროზიული საღებავით ორ ფენად</t>
  </si>
  <si>
    <t>ამოღებული გრუნტის უკუჩაყრა და მოსწორება</t>
  </si>
  <si>
    <t>სატუმბო სადგურის მოწყობა</t>
  </si>
  <si>
    <t>ქვაბულის ამოთხრა  III კატ. გრუნტში ექსკავატორით გვერდზე დაყრით</t>
  </si>
  <si>
    <t>ქვაბულის ამოთხრა  III კატ. გრუნტში ხელით გვერდზე დაყრით</t>
  </si>
  <si>
    <t>VII კატ. გრუნტის მონგრევა პნევმო ჩაქუჩით ადგილზე დაყრით</t>
  </si>
  <si>
    <t>სატუმბო სადგურის კედლების და სარტყლის არმირება Ø 12 მმ, A500C</t>
  </si>
  <si>
    <t>საძირკვლის არმირება Ø 12 მმ, A500C</t>
  </si>
  <si>
    <t>საძირკვლის არმირება (საყელური) Ø 6 მმ, A500C</t>
  </si>
  <si>
    <t>ტუმბოს დასამაგრებელი საანკერე არმატურა (საყელური) Ø 20 მმ, A500C</t>
  </si>
  <si>
    <t>სატუმბო სადგურის გადახურვა, ფურცლოვანი ფოლადით 3X3.5მ, 1.4 მმ</t>
  </si>
  <si>
    <t>კუთხოვანა 50X50X4 მმ</t>
  </si>
  <si>
    <t>სატუმბო სადგურის კარი ფურცლოვანი ფოლადი 1.5 მმ</t>
  </si>
  <si>
    <t>კუთხოვანა 30X30X4 მმ</t>
  </si>
  <si>
    <t>მუხლი Ø 50X50 მმ/Ø 80X80 მმ PN 6</t>
  </si>
  <si>
    <t>სამკაპი Ø 50X50X50 მმ/Ø 80X80X80 მმ PN 6</t>
  </si>
  <si>
    <t>ურდული Ø 50/Ø80 მმ PN 6</t>
  </si>
  <si>
    <t>უკუსარქველი Ø 160 მმ PN 6</t>
  </si>
  <si>
    <t>გადამყვანი Ø 80X160 მმ/Ø 50X160 მმ PN 6</t>
  </si>
  <si>
    <t>ელ. მომარაგება 11 კვტ სიმძლავრის ტუმბოსთვის</t>
  </si>
  <si>
    <t>სატუმბო სადგურის განათება</t>
  </si>
  <si>
    <t>კომპლ</t>
  </si>
  <si>
    <t>როზეტის მოწყობა</t>
  </si>
  <si>
    <t xml:space="preserve">ჰიდროსაიზოლაციო შრის მოწყობა ფოლადის Ø 275 მმ მილსა და PN 6, Ø 180 მმ მილს შორის </t>
  </si>
  <si>
    <t>ფოლადის მილი Ø 275 მმ</t>
  </si>
  <si>
    <t>კუთხოვანა PN 6, Ø 180X180 მმ</t>
  </si>
  <si>
    <t>სარქველი PN 10, Ø 200 მმ</t>
  </si>
  <si>
    <t>სამკაპი PN 10, Ø 180X180X180 მმ</t>
  </si>
  <si>
    <t>დიაფრაგმა ფოლადის ფურცლოვანა (შედუღებულია Ø 275 მმ მილთან) 1X1 მ, Ø 5 მმ 2ცალი</t>
  </si>
  <si>
    <t>კუთხოვანა PN 6, Ø 200X200 მმ</t>
  </si>
  <si>
    <t>მილტუჩი Ø 315 მმ</t>
  </si>
  <si>
    <t>გადამყვანი Ø 315/200 მმ</t>
  </si>
  <si>
    <t>კუთხოვანა PN 6, Ø 160X160 მმ</t>
  </si>
  <si>
    <t>მილტუჩი Ø 160 მმ</t>
  </si>
  <si>
    <t>Ø 50 მმ ვანტუზის მოწყობა</t>
  </si>
  <si>
    <t>წყალსაგდები მილი PN 6, Ø 315 მმ</t>
  </si>
  <si>
    <t>სამკაპი PN 6, Ø 315 მმ</t>
  </si>
  <si>
    <t>წყალსაგდები მილი PN 6, Ø 200 მმ</t>
  </si>
  <si>
    <t xml:space="preserve">ურდული Ø 200 მმ მჟავა-ტუტეგამძლე მასალის </t>
  </si>
  <si>
    <t>მილტუჩი Ø 200 მმ</t>
  </si>
  <si>
    <t>გადასაბმელი მავთული Ø 2 მმ</t>
  </si>
  <si>
    <t>არხის გადახურვა მოთუთიებული ფურცლოვანი ფოლადით 2.0 მმ</t>
  </si>
  <si>
    <t>წყალსატარი მილი PN 8, Ø 160მმ</t>
  </si>
  <si>
    <t>წყალსაგდები ქვანაყარი რისბერმის მოწყობა 0.30-0.50 მ ლოდებით</t>
  </si>
  <si>
    <t>მილი PN 8, Ø 160 მმ</t>
  </si>
  <si>
    <t>დარჩენილი გრუნტის გატანა ნაყარში, კლდოვანი გრუნტის მსხვილი Ø 200 მმ ფრაქციის (15.4 კუბ.მ) გამოყენება ობიექტზე  ნაპირსამაგრებში და კალაპოტის მაფორმირებლად, დანარჩენი 36 კუბ.მ - გასატანია სანაყაროზე უსაფრთხო ადგილას</t>
  </si>
  <si>
    <t>გდს 2</t>
  </si>
  <si>
    <t>გდს 2.1</t>
  </si>
  <si>
    <t>გდს 2.2</t>
  </si>
  <si>
    <t>გდს 2.3</t>
  </si>
  <si>
    <t>ს 3</t>
  </si>
  <si>
    <t>ს 3.1</t>
  </si>
  <si>
    <t>ს 3.2</t>
  </si>
  <si>
    <t>ს 3.3</t>
  </si>
  <si>
    <t>ს 3.4</t>
  </si>
  <si>
    <t>ს 3.5</t>
  </si>
  <si>
    <t>ს 3.6</t>
  </si>
  <si>
    <t>ს 3.7</t>
  </si>
  <si>
    <t>ს 3.8</t>
  </si>
  <si>
    <t>ს 3.9</t>
  </si>
  <si>
    <t>ს 3.10</t>
  </si>
  <si>
    <t>სქ 4</t>
  </si>
  <si>
    <t>სქ 4.1</t>
  </si>
  <si>
    <t>სქ 4.2</t>
  </si>
  <si>
    <t>სქ 4.3</t>
  </si>
  <si>
    <t>სქ 4.4</t>
  </si>
  <si>
    <t>სქ 4.5</t>
  </si>
  <si>
    <t>სქ 4.6</t>
  </si>
  <si>
    <t>სქ 4.7</t>
  </si>
  <si>
    <t>სქ 4.8</t>
  </si>
  <si>
    <t>სქ 4.9</t>
  </si>
  <si>
    <t>სქ 4.10</t>
  </si>
  <si>
    <t>წსმ 5</t>
  </si>
  <si>
    <t>წსმ 5.1</t>
  </si>
  <si>
    <t>წსმ 5.2</t>
  </si>
  <si>
    <t>წსმ 5.3</t>
  </si>
  <si>
    <t>წსმ 5.4</t>
  </si>
  <si>
    <t>წსმ 5.5</t>
  </si>
  <si>
    <t>წსმ 5.6</t>
  </si>
  <si>
    <t>წსმ 5.7</t>
  </si>
  <si>
    <t>წსმ 5.8</t>
  </si>
  <si>
    <t>წსმ 5.9</t>
  </si>
  <si>
    <t>წსმ 5.10</t>
  </si>
  <si>
    <t>წსმ 5.11</t>
  </si>
  <si>
    <t>წსმ 5.12</t>
  </si>
  <si>
    <t>წსმ 5.13</t>
  </si>
  <si>
    <t>წსმ 5.14</t>
  </si>
  <si>
    <t>უწკ 6</t>
  </si>
  <si>
    <t>უწკ 6.1</t>
  </si>
  <si>
    <t>უწკ 6.2</t>
  </si>
  <si>
    <t>უწკ 6.3</t>
  </si>
  <si>
    <t>უწკ 6.4</t>
  </si>
  <si>
    <t>უწკ 6.5</t>
  </si>
  <si>
    <t>უწკ 6.6</t>
  </si>
  <si>
    <t>უწკ 6.7</t>
  </si>
  <si>
    <t>უწკ 6.8</t>
  </si>
  <si>
    <t>უწკ 6.9</t>
  </si>
  <si>
    <t>უწკ 6.10</t>
  </si>
  <si>
    <t>უწკ 6.11</t>
  </si>
  <si>
    <t>უწკ 6.12</t>
  </si>
  <si>
    <t>უწკ 6.13</t>
  </si>
  <si>
    <t>დმ 7</t>
  </si>
  <si>
    <t>დმ 7.1</t>
  </si>
  <si>
    <t>დმ 7.2</t>
  </si>
  <si>
    <t>დმ 7.3</t>
  </si>
  <si>
    <t>დმ 7.4</t>
  </si>
  <si>
    <t>დმ 7.5</t>
  </si>
  <si>
    <t>დმ 7.6</t>
  </si>
  <si>
    <t>დმ 7.7</t>
  </si>
  <si>
    <t>დმ 7.8</t>
  </si>
  <si>
    <t>წკ 8</t>
  </si>
  <si>
    <t>წკ 8.1</t>
  </si>
  <si>
    <t>წკ 8.2</t>
  </si>
  <si>
    <t>წკ 8.3</t>
  </si>
  <si>
    <t>წკ 8.4</t>
  </si>
  <si>
    <t>წკ 8.5</t>
  </si>
  <si>
    <t>წკ 8.6</t>
  </si>
  <si>
    <t>წკ 8.7</t>
  </si>
  <si>
    <t>წკ 8.8</t>
  </si>
  <si>
    <t>წკ 8.9</t>
  </si>
  <si>
    <t>წკ 8.10</t>
  </si>
  <si>
    <t>წკ 8.11</t>
  </si>
  <si>
    <t>წკ 8.12</t>
  </si>
  <si>
    <t>წკ 8.13</t>
  </si>
  <si>
    <t>წკ 8.14</t>
  </si>
  <si>
    <t>წკ 8.15</t>
  </si>
  <si>
    <t>წკ 8.16</t>
  </si>
  <si>
    <t>წკ 8.17</t>
  </si>
  <si>
    <t>წკ 8.18</t>
  </si>
  <si>
    <t>წკ 8.19</t>
  </si>
  <si>
    <t>წკ 8.20</t>
  </si>
  <si>
    <t>წკ 8.21</t>
  </si>
  <si>
    <t>წკ 8.22</t>
  </si>
  <si>
    <t>წკ 8.23</t>
  </si>
  <si>
    <t>წკ 8.24</t>
  </si>
  <si>
    <t>წკ 8.25</t>
  </si>
  <si>
    <t>წკ 8.26</t>
  </si>
  <si>
    <t>წკ 8.27</t>
  </si>
  <si>
    <t>წკ 8.28</t>
  </si>
  <si>
    <t>წკ 8.29</t>
  </si>
  <si>
    <t>წკ 8.30</t>
  </si>
  <si>
    <t>წკ 8.31</t>
  </si>
  <si>
    <t>წკ 8.32</t>
  </si>
  <si>
    <t>წკ 8.33</t>
  </si>
  <si>
    <t>წკ 8.34</t>
  </si>
  <si>
    <t>წკ 8.35</t>
  </si>
  <si>
    <t>წკ 8.36</t>
  </si>
  <si>
    <t>წა 9</t>
  </si>
  <si>
    <t>წა 9.1</t>
  </si>
  <si>
    <t>წა 9.2</t>
  </si>
  <si>
    <t>წა 9.3</t>
  </si>
  <si>
    <t>წა 9.4</t>
  </si>
  <si>
    <t>წა 9.5</t>
  </si>
  <si>
    <t>წა 9.6</t>
  </si>
  <si>
    <t>წა 9.7</t>
  </si>
  <si>
    <t>წა 9.8</t>
  </si>
  <si>
    <t>წა 9.9</t>
  </si>
  <si>
    <t>წა 9.10</t>
  </si>
  <si>
    <t>წა 9.11</t>
  </si>
  <si>
    <t>წა 9.12</t>
  </si>
  <si>
    <t>წა 9.13</t>
  </si>
  <si>
    <t>წა 9.14</t>
  </si>
  <si>
    <t>წა 9.15</t>
  </si>
  <si>
    <t>წა 9.16</t>
  </si>
  <si>
    <t>წა 9.17</t>
  </si>
  <si>
    <t>წა 9.18</t>
  </si>
  <si>
    <t>წა 9.19</t>
  </si>
  <si>
    <t>წა 9.20</t>
  </si>
  <si>
    <t>წწჭ 10</t>
  </si>
  <si>
    <t>წწჭ 10.1</t>
  </si>
  <si>
    <t>წწჭ 10.2</t>
  </si>
  <si>
    <t>წწჭ 10.3</t>
  </si>
  <si>
    <t>წწჭ 10.4</t>
  </si>
  <si>
    <t>წწჭ 10.5</t>
  </si>
  <si>
    <t>წწჭ 10.6</t>
  </si>
  <si>
    <t>წწჭ 10.7</t>
  </si>
  <si>
    <t>წწჭ 10.8</t>
  </si>
  <si>
    <t>წწჭ 10.9</t>
  </si>
  <si>
    <t>წწჭ 10.10</t>
  </si>
  <si>
    <t>წწჭ 10.11</t>
  </si>
  <si>
    <t>წწჭ 10.12</t>
  </si>
  <si>
    <t>წწჭ 10.13</t>
  </si>
  <si>
    <t>წწჭ 10.14</t>
  </si>
  <si>
    <t>წწჭ 10.15</t>
  </si>
  <si>
    <t>წწჭ 10.16</t>
  </si>
  <si>
    <t>წწჭ 10.17</t>
  </si>
  <si>
    <t>წწჭ 10.18</t>
  </si>
  <si>
    <t>წწჭ 10.19</t>
  </si>
  <si>
    <t>წწჭ 10.20</t>
  </si>
  <si>
    <t>წწჭ 10.21</t>
  </si>
  <si>
    <t>კრ 11</t>
  </si>
  <si>
    <t>კრ 11.1</t>
  </si>
  <si>
    <t>კრ 11.2</t>
  </si>
  <si>
    <t>კრ 11.3</t>
  </si>
  <si>
    <t>კრ 11.4</t>
  </si>
  <si>
    <t>კრ 11.5</t>
  </si>
  <si>
    <t>კრ 11.6</t>
  </si>
  <si>
    <t>კრ 11.7</t>
  </si>
  <si>
    <t>კრ 11.8</t>
  </si>
  <si>
    <t>სს 12</t>
  </si>
  <si>
    <t>სს 12.1</t>
  </si>
  <si>
    <t>სს 12.2</t>
  </si>
  <si>
    <t>სს 12.3</t>
  </si>
  <si>
    <t>სს 12.4</t>
  </si>
  <si>
    <t>სს 12.5</t>
  </si>
  <si>
    <t>სს 12.6</t>
  </si>
  <si>
    <t>სს 12.7</t>
  </si>
  <si>
    <t>სს 12.8</t>
  </si>
  <si>
    <t>სს 12.9</t>
  </si>
  <si>
    <t>სს 12.10</t>
  </si>
  <si>
    <t>სს 12.11</t>
  </si>
  <si>
    <t>სს 12.12</t>
  </si>
  <si>
    <t>სს 12.13</t>
  </si>
  <si>
    <t>სს 12.14</t>
  </si>
  <si>
    <t>სს 12.15</t>
  </si>
  <si>
    <t>სს 12.16</t>
  </si>
  <si>
    <t>სს 12.17</t>
  </si>
  <si>
    <t>სს 12.18</t>
  </si>
  <si>
    <t>სს 12.19</t>
  </si>
  <si>
    <t>სს 12.20</t>
  </si>
  <si>
    <t>სს 12.21</t>
  </si>
  <si>
    <t>სს 12.22</t>
  </si>
  <si>
    <t>სს 12.23</t>
  </si>
  <si>
    <t>სს 12.24</t>
  </si>
  <si>
    <t>სს 12.25</t>
  </si>
  <si>
    <t>სს 12.26</t>
  </si>
  <si>
    <t>სს 12.27</t>
  </si>
  <si>
    <t>სს 12.28</t>
  </si>
  <si>
    <t>სს 12.29</t>
  </si>
  <si>
    <t>პერფორირებული PN 10, Ø 180 მმ მილების ჩაწყობა</t>
  </si>
  <si>
    <t>რეზერვუარში გეოტექსტილის ჩაფენა 0.3 მ გადადებით, Pc 300 gr.</t>
  </si>
  <si>
    <t>რეზერვუარში გეომემბრანის ჩაფენა (გადადება 15%), HdPI სისქე 2 მმ (გადადება 10-17 სმ) დამოკიდებულია გადასაკერებელ ქუროზე</t>
  </si>
  <si>
    <t>სადრენაჟო თხრილებში გეოტექსტილის ჩაფენა 0.3 მ გადადებით, Pc 150 gr.</t>
  </si>
  <si>
    <t>სადრენაჟო თხრილების ღორღის ფრაქცით (40-60 მმ) შევსება</t>
  </si>
  <si>
    <t>საინსპექციო ჭა 2 სექცია, პლასმასის სახურავით, Ø 1000 მმ</t>
  </si>
  <si>
    <t>წყალსაგდები PN 6, Ø 200 მმ მილის ჩაწყობა</t>
  </si>
  <si>
    <t>დრენაჟის საწრეტი ტრასის გაყვანა PN 6, Ø 180 მმ მილებით</t>
  </si>
  <si>
    <t>წყალსაგდები მილსადენის ტრანშეის მოწყობა III კატ. გრუნტში</t>
  </si>
  <si>
    <t xml:space="preserve">მილის დაფარვა 0.3 მ ქვიშის ფენით </t>
  </si>
  <si>
    <t>დამწნეხი PN 6, Ø 200 მმ მილის ჩაწყობა</t>
  </si>
  <si>
    <t>ურდულის ჭა, რ/ბეტონის რგოლი Ø 1000მმ</t>
  </si>
  <si>
    <t>საანკერე არმატურა A500C, Ø 14მმ</t>
  </si>
  <si>
    <t>არმატურა A500C Ø=8 მმ იხ ნახ. 11</t>
  </si>
  <si>
    <t>წყალსაგდები მილი PN 6, Ø=315 მმ იხ. ფურც. 12 და 13</t>
  </si>
  <si>
    <t>საანკერე არმატურა A500C, Ø 14 მმ</t>
  </si>
  <si>
    <t>სარტყლის არმირება (საყელური) Ø 6 მმ, A240C</t>
  </si>
  <si>
    <t>მჟავა-ტუტეგამძლე მასალის ტუმბო Q=34 მ3/სთ, H=22.5 მ, N=11 კვტ, წყლის შემადგენლობა PH=2.6, Cu - 209 mg/l, Zn – 490 mg/l, Fe – 220 mg/l, SO4 – 18800 mg/l, Cd -1.71 mg/l, Mn – 185 mg/l, COD -58.24 mg/l, Cn &lt;0.04, Pb – 0.32 mg/l, Se - &lt;0.005, TSS – 15 mg/l.</t>
  </si>
  <si>
    <t>მ²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</si>
</sst>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₾-437]_-;\-* #,##0.00\ [$₾-437]_-;_-* &quot;-&quot;??\ [$₾-437]_-;_-@_-"/>
    <numFmt numFmtId="165" formatCode="#,##0.00\ [$₾-437]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Sylfaen"/>
      <family val="1"/>
    </font>
    <font>
      <b/>
      <sz val="16"/>
      <name val="Times New Roman"/>
      <family val="1"/>
      <charset val="204"/>
    </font>
    <font>
      <sz val="10"/>
      <name val="Times New Roma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Times New Roman"/>
      <family val="1"/>
    </font>
    <font>
      <b/>
      <sz val="10"/>
      <color rgb="FFFF000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AcadNusx"/>
    </font>
    <font>
      <b/>
      <sz val="12"/>
      <name val="Sylfaen"/>
      <family val="1"/>
      <charset val="204"/>
    </font>
    <font>
      <sz val="11"/>
      <name val="Times New Roman"/>
      <family val="1"/>
    </font>
    <font>
      <sz val="1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i/>
      <sz val="14"/>
      <color theme="1"/>
      <name val="Sylfaen"/>
      <family val="1"/>
      <charset val="204"/>
    </font>
    <font>
      <b/>
      <i/>
      <sz val="14"/>
      <name val="Sylfaen"/>
      <family val="1"/>
      <charset val="204"/>
    </font>
    <font>
      <sz val="1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Arial Cyr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rgb="FFFF0000"/>
      <name val="Arial Cyr"/>
      <charset val="204"/>
    </font>
    <font>
      <b/>
      <i/>
      <sz val="14"/>
      <name val="Sylfaen"/>
      <family val="1"/>
    </font>
    <font>
      <b/>
      <i/>
      <sz val="12"/>
      <name val="Sylfaen"/>
      <family val="1"/>
      <charset val="204"/>
    </font>
    <font>
      <sz val="12"/>
      <name val="Sylfaen"/>
      <family val="1"/>
    </font>
    <font>
      <b/>
      <i/>
      <sz val="12"/>
      <name val="Sylfaen"/>
      <family val="1"/>
    </font>
    <font>
      <sz val="10"/>
      <name val="Calibri"/>
      <family val="2"/>
      <charset val="204"/>
    </font>
    <font>
      <b/>
      <sz val="11"/>
      <name val="Sylfaen"/>
      <family val="1"/>
    </font>
    <font>
      <b/>
      <sz val="11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43" fontId="24" fillId="0" borderId="0" applyFont="0" applyFill="0" applyBorder="0" applyAlignment="0" applyProtection="0"/>
    <xf numFmtId="0" fontId="24" fillId="0" borderId="0"/>
  </cellStyleXfs>
  <cellXfs count="102">
    <xf numFmtId="0" fontId="0" fillId="0" borderId="0" xfId="0"/>
    <xf numFmtId="4" fontId="4" fillId="0" borderId="0" xfId="0" applyNumberFormat="1" applyFont="1" applyFill="1"/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/>
    <xf numFmtId="4" fontId="7" fillId="0" borderId="0" xfId="0" applyNumberFormat="1" applyFont="1" applyFill="1"/>
    <xf numFmtId="4" fontId="8" fillId="0" borderId="0" xfId="0" applyNumberFormat="1" applyFont="1" applyFill="1" applyAlignment="1">
      <alignment vertical="center"/>
    </xf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center" vertical="center" wrapText="1"/>
    </xf>
    <xf numFmtId="44" fontId="9" fillId="0" borderId="0" xfId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4" fontId="13" fillId="0" borderId="0" xfId="1" applyFont="1"/>
    <xf numFmtId="4" fontId="7" fillId="0" borderId="0" xfId="0" applyNumberFormat="1" applyFont="1"/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44" fontId="16" fillId="2" borderId="10" xfId="1" applyFont="1" applyFill="1" applyBorder="1" applyAlignment="1">
      <alignment horizontal="left" vertical="center"/>
    </xf>
    <xf numFmtId="0" fontId="19" fillId="2" borderId="12" xfId="0" applyFont="1" applyFill="1" applyBorder="1" applyAlignment="1">
      <alignment vertical="center"/>
    </xf>
    <xf numFmtId="44" fontId="19" fillId="2" borderId="13" xfId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6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2" fillId="0" borderId="0" xfId="0" applyFont="1" applyFill="1"/>
    <xf numFmtId="4" fontId="7" fillId="3" borderId="0" xfId="0" applyNumberFormat="1" applyFont="1" applyFill="1"/>
    <xf numFmtId="0" fontId="6" fillId="0" borderId="12" xfId="0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44" fontId="25" fillId="0" borderId="0" xfId="1" applyFont="1"/>
    <xf numFmtId="44" fontId="25" fillId="0" borderId="0" xfId="1" applyFont="1" applyAlignment="1">
      <alignment horizontal="center" vertical="center" wrapText="1"/>
    </xf>
    <xf numFmtId="164" fontId="18" fillId="0" borderId="16" xfId="1" applyNumberFormat="1" applyFont="1" applyFill="1" applyBorder="1" applyAlignment="1">
      <alignment horizontal="center" vertical="center"/>
    </xf>
    <xf numFmtId="164" fontId="19" fillId="2" borderId="13" xfId="1" applyNumberFormat="1" applyFont="1" applyFill="1" applyBorder="1" applyAlignment="1">
      <alignment vertical="center"/>
    </xf>
    <xf numFmtId="0" fontId="14" fillId="0" borderId="19" xfId="3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/>
    </xf>
    <xf numFmtId="0" fontId="14" fillId="0" borderId="18" xfId="3" applyFont="1" applyBorder="1" applyAlignment="1">
      <alignment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164" fontId="18" fillId="0" borderId="26" xfId="1" applyNumberFormat="1" applyFont="1" applyFill="1" applyBorder="1" applyAlignment="1">
      <alignment horizontal="center" vertical="center"/>
    </xf>
    <xf numFmtId="164" fontId="27" fillId="0" borderId="26" xfId="1" applyNumberFormat="1" applyFont="1" applyFill="1" applyBorder="1" applyAlignment="1">
      <alignment horizontal="center" vertical="center"/>
    </xf>
    <xf numFmtId="164" fontId="29" fillId="0" borderId="26" xfId="1" applyNumberFormat="1" applyFont="1" applyFill="1" applyBorder="1" applyAlignment="1">
      <alignment horizontal="center" vertical="center"/>
    </xf>
    <xf numFmtId="4" fontId="28" fillId="0" borderId="27" xfId="0" applyNumberFormat="1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left" vertical="center" wrapText="1"/>
    </xf>
    <xf numFmtId="3" fontId="18" fillId="0" borderId="31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164" fontId="17" fillId="4" borderId="30" xfId="1" applyNumberFormat="1" applyFont="1" applyFill="1" applyBorder="1" applyAlignment="1">
      <alignment horizontal="center" vertical="center" wrapText="1"/>
    </xf>
    <xf numFmtId="165" fontId="18" fillId="0" borderId="2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left" vertical="center"/>
    </xf>
    <xf numFmtId="3" fontId="11" fillId="0" borderId="31" xfId="0" applyNumberFormat="1" applyFont="1" applyFill="1" applyBorder="1" applyAlignment="1">
      <alignment horizontal="right" vertical="center"/>
    </xf>
    <xf numFmtId="3" fontId="11" fillId="0" borderId="27" xfId="0" applyNumberFormat="1" applyFont="1" applyFill="1" applyBorder="1" applyAlignment="1">
      <alignment horizontal="right" vertical="center"/>
    </xf>
    <xf numFmtId="0" fontId="14" fillId="0" borderId="8" xfId="3" applyFont="1" applyBorder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44" fontId="15" fillId="0" borderId="3" xfId="1" applyFont="1" applyBorder="1" applyAlignment="1">
      <alignment horizontal="center" vertical="center" wrapText="1"/>
    </xf>
    <xf numFmtId="44" fontId="15" fillId="0" borderId="6" xfId="1" applyFont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 wrapText="1"/>
    </xf>
    <xf numFmtId="4" fontId="2" fillId="0" borderId="0" xfId="2" applyNumberFormat="1" applyFont="1" applyFill="1" applyAlignment="1">
      <alignment horizontal="center" vertical="center"/>
    </xf>
    <xf numFmtId="4" fontId="3" fillId="0" borderId="0" xfId="2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3" fontId="11" fillId="0" borderId="24" xfId="0" applyNumberFormat="1" applyFont="1" applyFill="1" applyBorder="1" applyAlignment="1">
      <alignment horizontal="right" vertical="center"/>
    </xf>
    <xf numFmtId="3" fontId="11" fillId="0" borderId="25" xfId="0" applyNumberFormat="1" applyFont="1" applyFill="1" applyBorder="1" applyAlignment="1">
      <alignment horizontal="right" vertical="center"/>
    </xf>
    <xf numFmtId="3" fontId="11" fillId="0" borderId="31" xfId="0" applyNumberFormat="1" applyFont="1" applyFill="1" applyBorder="1" applyAlignment="1">
      <alignment horizontal="left" vertical="center"/>
    </xf>
    <xf numFmtId="3" fontId="11" fillId="0" borderId="27" xfId="0" applyNumberFormat="1" applyFont="1" applyFill="1" applyBorder="1" applyAlignment="1">
      <alignment horizontal="left" vertical="center"/>
    </xf>
    <xf numFmtId="4" fontId="18" fillId="0" borderId="15" xfId="4" applyNumberFormat="1" applyFont="1" applyFill="1" applyBorder="1" applyAlignment="1">
      <alignment horizontal="left" vertical="center" wrapText="1"/>
    </xf>
  </cellXfs>
  <cellStyles count="7">
    <cellStyle name="Comma 2" xfId="5" xr:uid="{00000000-0005-0000-0000-000000000000}"/>
    <cellStyle name="Currency" xfId="1" builtinId="4"/>
    <cellStyle name="Normal" xfId="0" builtinId="0"/>
    <cellStyle name="Normal 2" xfId="3" xr:uid="{00000000-0005-0000-0000-000003000000}"/>
    <cellStyle name="Normal 3" xfId="2" xr:uid="{00000000-0005-0000-0000-000004000000}"/>
    <cellStyle name="Normal 3 2" xfId="4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7"/>
  <sheetViews>
    <sheetView tabSelected="1" view="pageBreakPreview" zoomScale="115" zoomScaleNormal="100" zoomScaleSheetLayoutView="115" workbookViewId="0">
      <pane xSplit="4" ySplit="8" topLeftCell="E9" activePane="bottomRight" state="frozen"/>
      <selection pane="topRight" activeCell="F1" sqref="F1"/>
      <selection pane="bottomLeft" activeCell="A9" sqref="A9"/>
      <selection pane="bottomRight" activeCell="G142" sqref="G142"/>
    </sheetView>
  </sheetViews>
  <sheetFormatPr defaultColWidth="9.140625" defaultRowHeight="12.75" x14ac:dyDescent="0.2"/>
  <cols>
    <col min="1" max="1" width="9.5703125" style="50" customWidth="1"/>
    <col min="2" max="2" width="49.42578125" style="50" customWidth="1"/>
    <col min="3" max="3" width="8.28515625" style="50" customWidth="1"/>
    <col min="4" max="4" width="9.7109375" style="51" customWidth="1"/>
    <col min="5" max="5" width="11.42578125" style="51" customWidth="1"/>
    <col min="6" max="6" width="12.7109375" style="51" customWidth="1"/>
    <col min="7" max="7" width="11.42578125" style="51" customWidth="1"/>
    <col min="8" max="8" width="12.7109375" style="51" customWidth="1"/>
    <col min="9" max="9" width="11.42578125" style="51" customWidth="1"/>
    <col min="10" max="10" width="12.7109375" style="51" customWidth="1"/>
    <col min="11" max="11" width="16.7109375" style="53" customWidth="1"/>
    <col min="12" max="16384" width="9.140625" style="50"/>
  </cols>
  <sheetData>
    <row r="1" spans="1:19" s="1" customFormat="1" ht="21" x14ac:dyDescent="0.2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9" s="3" customFormat="1" ht="15" x14ac:dyDescent="0.3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2"/>
    </row>
    <row r="3" spans="1:19" s="4" customFormat="1" ht="15" x14ac:dyDescent="0.3">
      <c r="B3" s="5"/>
      <c r="C3" s="5"/>
      <c r="D3" s="6"/>
      <c r="E3" s="7"/>
      <c r="F3" s="7"/>
      <c r="G3" s="7"/>
      <c r="H3" s="7"/>
      <c r="I3" s="7"/>
      <c r="J3" s="7"/>
      <c r="K3" s="8"/>
      <c r="L3" s="9"/>
    </row>
    <row r="4" spans="1:19" s="10" customFormat="1" ht="18" customHeight="1" x14ac:dyDescent="0.25">
      <c r="A4" s="90" t="s">
        <v>9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9" s="12" customFormat="1" ht="18.75" thickBot="1" x14ac:dyDescent="0.3">
      <c r="A5" s="11"/>
      <c r="K5" s="13"/>
    </row>
    <row r="6" spans="1:19" s="14" customFormat="1" ht="13.9" customHeight="1" x14ac:dyDescent="0.2">
      <c r="A6" s="91" t="s">
        <v>2</v>
      </c>
      <c r="B6" s="93" t="s">
        <v>5</v>
      </c>
      <c r="C6" s="93" t="s">
        <v>6</v>
      </c>
      <c r="D6" s="95" t="s">
        <v>10</v>
      </c>
      <c r="E6" s="81" t="s">
        <v>12</v>
      </c>
      <c r="F6" s="82"/>
      <c r="G6" s="81" t="s">
        <v>12</v>
      </c>
      <c r="H6" s="82"/>
      <c r="I6" s="81" t="s">
        <v>12</v>
      </c>
      <c r="J6" s="82"/>
      <c r="K6" s="83" t="s">
        <v>4</v>
      </c>
    </row>
    <row r="7" spans="1:19" s="14" customFormat="1" ht="15" customHeight="1" thickBot="1" x14ac:dyDescent="0.25">
      <c r="A7" s="92"/>
      <c r="B7" s="94"/>
      <c r="C7" s="94"/>
      <c r="D7" s="96"/>
      <c r="E7" s="58" t="s">
        <v>3</v>
      </c>
      <c r="F7" s="56" t="s">
        <v>11</v>
      </c>
      <c r="G7" s="58" t="s">
        <v>3</v>
      </c>
      <c r="H7" s="56" t="s">
        <v>11</v>
      </c>
      <c r="I7" s="58" t="s">
        <v>3</v>
      </c>
      <c r="J7" s="56" t="s">
        <v>11</v>
      </c>
      <c r="K7" s="84"/>
    </row>
    <row r="8" spans="1:19" s="14" customFormat="1" ht="19.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8"/>
    </row>
    <row r="9" spans="1:19" s="14" customFormat="1" ht="15" x14ac:dyDescent="0.2">
      <c r="A9" s="77" t="s">
        <v>28</v>
      </c>
      <c r="B9" s="78" t="s">
        <v>8</v>
      </c>
      <c r="C9" s="19"/>
      <c r="D9" s="19"/>
      <c r="E9" s="19"/>
      <c r="F9" s="57"/>
      <c r="G9" s="19"/>
      <c r="H9" s="57"/>
      <c r="I9" s="19"/>
      <c r="J9" s="57"/>
      <c r="K9" s="20"/>
    </row>
    <row r="10" spans="1:19" s="4" customFormat="1" ht="15" x14ac:dyDescent="0.2">
      <c r="A10" s="21" t="s">
        <v>29</v>
      </c>
      <c r="B10" s="22" t="s">
        <v>18</v>
      </c>
      <c r="C10" s="23" t="s">
        <v>23</v>
      </c>
      <c r="D10" s="24">
        <v>4800</v>
      </c>
      <c r="E10" s="24"/>
      <c r="F10" s="75">
        <f>ROUND(D10*E10,2)</f>
        <v>0</v>
      </c>
      <c r="G10" s="24"/>
      <c r="H10" s="75">
        <f>ROUND(D10*G10,2)</f>
        <v>0</v>
      </c>
      <c r="I10" s="24"/>
      <c r="J10" s="75">
        <f>ROUND(D10*I10,2)</f>
        <v>0</v>
      </c>
      <c r="K10" s="54">
        <f>F10+H10+J10</f>
        <v>0</v>
      </c>
      <c r="M10" s="25"/>
      <c r="N10" s="25"/>
      <c r="O10" s="25"/>
      <c r="P10" s="25"/>
      <c r="Q10" s="25"/>
      <c r="R10" s="25"/>
      <c r="S10" s="25"/>
    </row>
    <row r="11" spans="1:19" s="29" customFormat="1" ht="30" x14ac:dyDescent="0.3">
      <c r="A11" s="21" t="s">
        <v>30</v>
      </c>
      <c r="B11" s="26" t="s">
        <v>19</v>
      </c>
      <c r="C11" s="23" t="s">
        <v>23</v>
      </c>
      <c r="D11" s="28">
        <v>21510</v>
      </c>
      <c r="E11" s="28"/>
      <c r="F11" s="75">
        <f t="shared" ref="F11:F14" si="0">ROUND(D11*E11,2)</f>
        <v>0</v>
      </c>
      <c r="G11" s="24"/>
      <c r="H11" s="75">
        <f t="shared" ref="H11:H14" si="1">ROUND(D11*G11,2)</f>
        <v>0</v>
      </c>
      <c r="I11" s="24"/>
      <c r="J11" s="75">
        <f t="shared" ref="J11:J14" si="2">ROUND(D11*I11,2)</f>
        <v>0</v>
      </c>
      <c r="K11" s="54">
        <f t="shared" ref="K11:K14" si="3">F11+H11+J11</f>
        <v>0</v>
      </c>
      <c r="M11" s="25"/>
      <c r="N11" s="25"/>
      <c r="O11" s="25"/>
      <c r="P11" s="25"/>
      <c r="Q11" s="25"/>
      <c r="R11" s="25"/>
      <c r="S11" s="25"/>
    </row>
    <row r="12" spans="1:19" s="4" customFormat="1" ht="15" x14ac:dyDescent="0.2">
      <c r="A12" s="21" t="s">
        <v>31</v>
      </c>
      <c r="B12" s="22" t="s">
        <v>20</v>
      </c>
      <c r="C12" s="23" t="s">
        <v>23</v>
      </c>
      <c r="D12" s="24">
        <v>21510</v>
      </c>
      <c r="E12" s="24"/>
      <c r="F12" s="75">
        <f t="shared" si="0"/>
        <v>0</v>
      </c>
      <c r="G12" s="24"/>
      <c r="H12" s="75">
        <f t="shared" si="1"/>
        <v>0</v>
      </c>
      <c r="I12" s="24"/>
      <c r="J12" s="75">
        <f t="shared" si="2"/>
        <v>0</v>
      </c>
      <c r="K12" s="54">
        <f t="shared" si="3"/>
        <v>0</v>
      </c>
      <c r="M12" s="25"/>
      <c r="N12" s="25"/>
      <c r="O12" s="25"/>
      <c r="P12" s="25"/>
      <c r="Q12" s="25"/>
      <c r="R12" s="25"/>
      <c r="S12" s="25"/>
    </row>
    <row r="13" spans="1:19" s="29" customFormat="1" ht="15" x14ac:dyDescent="0.3">
      <c r="A13" s="21" t="s">
        <v>32</v>
      </c>
      <c r="B13" s="31" t="s">
        <v>39</v>
      </c>
      <c r="C13" s="23" t="s">
        <v>24</v>
      </c>
      <c r="D13" s="24">
        <v>4580</v>
      </c>
      <c r="E13" s="24"/>
      <c r="F13" s="75">
        <f t="shared" si="0"/>
        <v>0</v>
      </c>
      <c r="G13" s="24"/>
      <c r="H13" s="75">
        <f t="shared" si="1"/>
        <v>0</v>
      </c>
      <c r="I13" s="24"/>
      <c r="J13" s="75">
        <f t="shared" si="2"/>
        <v>0</v>
      </c>
      <c r="K13" s="54">
        <f t="shared" si="3"/>
        <v>0</v>
      </c>
      <c r="M13" s="25"/>
      <c r="N13" s="25"/>
      <c r="O13" s="25"/>
      <c r="P13" s="25"/>
      <c r="Q13" s="25"/>
      <c r="R13" s="25"/>
      <c r="S13" s="25"/>
    </row>
    <row r="14" spans="1:19" s="29" customFormat="1" ht="15" x14ac:dyDescent="0.3">
      <c r="A14" s="21" t="s">
        <v>33</v>
      </c>
      <c r="B14" s="33" t="s">
        <v>21</v>
      </c>
      <c r="C14" s="23" t="s">
        <v>24</v>
      </c>
      <c r="D14" s="24">
        <v>4580</v>
      </c>
      <c r="E14" s="24"/>
      <c r="F14" s="75">
        <f t="shared" si="0"/>
        <v>0</v>
      </c>
      <c r="G14" s="24"/>
      <c r="H14" s="75">
        <f t="shared" si="1"/>
        <v>0</v>
      </c>
      <c r="I14" s="24"/>
      <c r="J14" s="75">
        <f t="shared" si="2"/>
        <v>0</v>
      </c>
      <c r="K14" s="54">
        <f t="shared" si="3"/>
        <v>0</v>
      </c>
      <c r="M14" s="25"/>
      <c r="N14" s="25"/>
      <c r="O14" s="25"/>
      <c r="P14" s="25"/>
      <c r="Q14" s="25"/>
      <c r="R14" s="25"/>
      <c r="S14" s="25"/>
    </row>
    <row r="15" spans="1:19" s="4" customFormat="1" ht="15" x14ac:dyDescent="0.2">
      <c r="A15" s="21" t="s">
        <v>34</v>
      </c>
      <c r="B15" s="33" t="s">
        <v>22</v>
      </c>
      <c r="C15" s="23" t="s">
        <v>24</v>
      </c>
      <c r="D15" s="24">
        <v>4580</v>
      </c>
      <c r="E15" s="24"/>
      <c r="F15" s="75">
        <f t="shared" ref="F15" si="4">ROUND(D15*E15,2)</f>
        <v>0</v>
      </c>
      <c r="G15" s="24"/>
      <c r="H15" s="75">
        <f t="shared" ref="H15" si="5">ROUND(D15*G15,2)</f>
        <v>0</v>
      </c>
      <c r="I15" s="24"/>
      <c r="J15" s="75">
        <f t="shared" ref="J15" si="6">ROUND(D15*I15,2)</f>
        <v>0</v>
      </c>
      <c r="K15" s="54">
        <f t="shared" ref="K15" si="7">F15+H15+J15</f>
        <v>0</v>
      </c>
      <c r="M15" s="25"/>
      <c r="N15" s="25"/>
      <c r="O15" s="25"/>
      <c r="P15" s="25"/>
      <c r="Q15" s="25"/>
      <c r="R15" s="25"/>
      <c r="S15" s="25"/>
    </row>
    <row r="16" spans="1:19" s="14" customFormat="1" ht="15" x14ac:dyDescent="0.2">
      <c r="A16" s="76" t="s">
        <v>178</v>
      </c>
      <c r="B16" s="32" t="s">
        <v>26</v>
      </c>
      <c r="C16" s="19"/>
      <c r="D16" s="19"/>
      <c r="E16" s="19"/>
      <c r="F16" s="57"/>
      <c r="G16" s="19"/>
      <c r="H16" s="57"/>
      <c r="I16" s="19"/>
      <c r="J16" s="57"/>
      <c r="K16" s="55"/>
      <c r="M16" s="25"/>
      <c r="N16" s="25"/>
      <c r="O16" s="25"/>
      <c r="P16" s="25"/>
      <c r="Q16" s="25"/>
      <c r="R16" s="25"/>
      <c r="S16" s="25"/>
    </row>
    <row r="17" spans="1:19" s="4" customFormat="1" ht="30" x14ac:dyDescent="0.2">
      <c r="A17" s="21" t="s">
        <v>179</v>
      </c>
      <c r="B17" s="34" t="s">
        <v>57</v>
      </c>
      <c r="C17" s="23" t="s">
        <v>24</v>
      </c>
      <c r="D17" s="24">
        <v>3700</v>
      </c>
      <c r="E17" s="24"/>
      <c r="F17" s="75">
        <f t="shared" ref="F17:F19" si="8">ROUND(D17*E17,2)</f>
        <v>0</v>
      </c>
      <c r="G17" s="24"/>
      <c r="H17" s="75">
        <f t="shared" ref="H17:H19" si="9">ROUND(D17*G17,2)</f>
        <v>0</v>
      </c>
      <c r="I17" s="24"/>
      <c r="J17" s="75">
        <f t="shared" ref="J17:J19" si="10">ROUND(D17*I17,2)</f>
        <v>0</v>
      </c>
      <c r="K17" s="54">
        <f t="shared" ref="K17:K19" si="11">F17+H17+J17</f>
        <v>0</v>
      </c>
      <c r="M17" s="25"/>
      <c r="N17" s="25"/>
      <c r="O17" s="25"/>
      <c r="P17" s="25"/>
      <c r="Q17" s="25"/>
      <c r="R17" s="25"/>
      <c r="S17" s="25"/>
    </row>
    <row r="18" spans="1:19" s="4" customFormat="1" ht="15" x14ac:dyDescent="0.2">
      <c r="A18" s="21" t="s">
        <v>180</v>
      </c>
      <c r="B18" s="33" t="s">
        <v>38</v>
      </c>
      <c r="C18" s="23" t="s">
        <v>24</v>
      </c>
      <c r="D18" s="24">
        <v>2260</v>
      </c>
      <c r="E18" s="24"/>
      <c r="F18" s="75">
        <f t="shared" si="8"/>
        <v>0</v>
      </c>
      <c r="G18" s="24"/>
      <c r="H18" s="75">
        <f t="shared" si="9"/>
        <v>0</v>
      </c>
      <c r="I18" s="24"/>
      <c r="J18" s="75">
        <f t="shared" si="10"/>
        <v>0</v>
      </c>
      <c r="K18" s="54">
        <f t="shared" si="11"/>
        <v>0</v>
      </c>
      <c r="M18" s="25"/>
      <c r="N18" s="25"/>
      <c r="O18" s="25"/>
      <c r="P18" s="25"/>
      <c r="Q18" s="25"/>
      <c r="R18" s="25"/>
      <c r="S18" s="25"/>
    </row>
    <row r="19" spans="1:19" s="4" customFormat="1" ht="30" x14ac:dyDescent="0.2">
      <c r="A19" s="21" t="s">
        <v>181</v>
      </c>
      <c r="B19" s="33" t="s">
        <v>27</v>
      </c>
      <c r="C19" s="23" t="s">
        <v>24</v>
      </c>
      <c r="D19" s="24">
        <v>1440</v>
      </c>
      <c r="E19" s="24"/>
      <c r="F19" s="75">
        <f t="shared" si="8"/>
        <v>0</v>
      </c>
      <c r="G19" s="24"/>
      <c r="H19" s="75">
        <f t="shared" si="9"/>
        <v>0</v>
      </c>
      <c r="I19" s="24"/>
      <c r="J19" s="75">
        <f t="shared" si="10"/>
        <v>0</v>
      </c>
      <c r="K19" s="54">
        <f t="shared" si="11"/>
        <v>0</v>
      </c>
      <c r="M19" s="25"/>
      <c r="N19" s="25"/>
      <c r="O19" s="25"/>
      <c r="P19" s="25"/>
      <c r="Q19" s="25"/>
      <c r="R19" s="25"/>
      <c r="S19" s="25"/>
    </row>
    <row r="20" spans="1:19" s="14" customFormat="1" ht="15" x14ac:dyDescent="0.2">
      <c r="A20" s="76" t="s">
        <v>182</v>
      </c>
      <c r="B20" s="36" t="s">
        <v>35</v>
      </c>
      <c r="C20" s="19"/>
      <c r="D20" s="19"/>
      <c r="E20" s="19"/>
      <c r="F20" s="57"/>
      <c r="G20" s="19"/>
      <c r="H20" s="57"/>
      <c r="I20" s="19"/>
      <c r="J20" s="57"/>
      <c r="K20" s="55"/>
      <c r="M20" s="25"/>
      <c r="N20" s="25"/>
      <c r="O20" s="25"/>
      <c r="P20" s="25"/>
      <c r="Q20" s="25"/>
      <c r="R20" s="25"/>
      <c r="S20" s="25"/>
    </row>
    <row r="21" spans="1:19" s="4" customFormat="1" ht="45" x14ac:dyDescent="0.2">
      <c r="A21" s="21" t="s">
        <v>183</v>
      </c>
      <c r="B21" s="33" t="s">
        <v>56</v>
      </c>
      <c r="C21" s="23" t="s">
        <v>24</v>
      </c>
      <c r="D21" s="24">
        <v>8500</v>
      </c>
      <c r="E21" s="24"/>
      <c r="F21" s="75">
        <f t="shared" ref="F21:F27" si="12">ROUND(D21*E21,2)</f>
        <v>0</v>
      </c>
      <c r="G21" s="24"/>
      <c r="H21" s="75">
        <f t="shared" ref="H21:H27" si="13">ROUND(D21*G21,2)</f>
        <v>0</v>
      </c>
      <c r="I21" s="24"/>
      <c r="J21" s="75">
        <f t="shared" ref="J21:J27" si="14">ROUND(D21*I21,2)</f>
        <v>0</v>
      </c>
      <c r="K21" s="54">
        <f t="shared" ref="K21:K27" si="15">F21+H21+J21</f>
        <v>0</v>
      </c>
      <c r="M21" s="25"/>
      <c r="N21" s="25"/>
      <c r="O21" s="25"/>
      <c r="P21" s="25"/>
      <c r="Q21" s="25"/>
      <c r="R21" s="25"/>
      <c r="S21" s="25"/>
    </row>
    <row r="22" spans="1:19" s="4" customFormat="1" ht="30" x14ac:dyDescent="0.2">
      <c r="A22" s="21" t="s">
        <v>184</v>
      </c>
      <c r="B22" s="33" t="s">
        <v>55</v>
      </c>
      <c r="C22" s="23" t="s">
        <v>23</v>
      </c>
      <c r="D22" s="24">
        <v>1560</v>
      </c>
      <c r="E22" s="24"/>
      <c r="F22" s="75">
        <f t="shared" si="12"/>
        <v>0</v>
      </c>
      <c r="G22" s="24"/>
      <c r="H22" s="75">
        <f t="shared" si="13"/>
        <v>0</v>
      </c>
      <c r="I22" s="24"/>
      <c r="J22" s="75">
        <f t="shared" si="14"/>
        <v>0</v>
      </c>
      <c r="K22" s="54">
        <f t="shared" si="15"/>
        <v>0</v>
      </c>
      <c r="M22" s="25"/>
      <c r="N22" s="25"/>
      <c r="O22" s="25"/>
      <c r="P22" s="25"/>
      <c r="Q22" s="25"/>
      <c r="R22" s="25"/>
      <c r="S22" s="25"/>
    </row>
    <row r="23" spans="1:19" s="4" customFormat="1" ht="60" x14ac:dyDescent="0.2">
      <c r="A23" s="21" t="s">
        <v>185</v>
      </c>
      <c r="B23" s="34" t="s">
        <v>40</v>
      </c>
      <c r="C23" s="23" t="s">
        <v>24</v>
      </c>
      <c r="D23" s="24">
        <v>12386.97</v>
      </c>
      <c r="E23" s="24"/>
      <c r="F23" s="75">
        <f t="shared" si="12"/>
        <v>0</v>
      </c>
      <c r="G23" s="24"/>
      <c r="H23" s="75">
        <f t="shared" si="13"/>
        <v>0</v>
      </c>
      <c r="I23" s="24"/>
      <c r="J23" s="75">
        <f t="shared" si="14"/>
        <v>0</v>
      </c>
      <c r="K23" s="54">
        <f t="shared" si="15"/>
        <v>0</v>
      </c>
      <c r="M23" s="25"/>
      <c r="N23" s="25"/>
      <c r="O23" s="25"/>
      <c r="P23" s="25"/>
      <c r="Q23" s="25"/>
      <c r="R23" s="25"/>
      <c r="S23" s="25"/>
    </row>
    <row r="24" spans="1:19" s="4" customFormat="1" ht="45" x14ac:dyDescent="0.2">
      <c r="A24" s="21" t="s">
        <v>186</v>
      </c>
      <c r="B24" s="33" t="s">
        <v>41</v>
      </c>
      <c r="C24" s="23" t="s">
        <v>24</v>
      </c>
      <c r="D24" s="24">
        <v>1271.5999999999999</v>
      </c>
      <c r="E24" s="24"/>
      <c r="F24" s="75">
        <f t="shared" si="12"/>
        <v>0</v>
      </c>
      <c r="G24" s="24"/>
      <c r="H24" s="75">
        <f t="shared" si="13"/>
        <v>0</v>
      </c>
      <c r="I24" s="24"/>
      <c r="J24" s="75">
        <f t="shared" si="14"/>
        <v>0</v>
      </c>
      <c r="K24" s="54">
        <f t="shared" si="15"/>
        <v>0</v>
      </c>
      <c r="M24" s="25"/>
      <c r="N24" s="25"/>
      <c r="O24" s="25"/>
      <c r="P24" s="25"/>
      <c r="Q24" s="25"/>
      <c r="R24" s="25"/>
      <c r="S24" s="25"/>
    </row>
    <row r="25" spans="1:19" s="4" customFormat="1" ht="30" x14ac:dyDescent="0.2">
      <c r="A25" s="21" t="s">
        <v>187</v>
      </c>
      <c r="B25" s="33" t="s">
        <v>36</v>
      </c>
      <c r="C25" s="23" t="s">
        <v>24</v>
      </c>
      <c r="D25" s="24">
        <v>3901.8</v>
      </c>
      <c r="E25" s="24"/>
      <c r="F25" s="75">
        <f t="shared" si="12"/>
        <v>0</v>
      </c>
      <c r="G25" s="24"/>
      <c r="H25" s="75">
        <f t="shared" si="13"/>
        <v>0</v>
      </c>
      <c r="I25" s="24"/>
      <c r="J25" s="75">
        <f t="shared" si="14"/>
        <v>0</v>
      </c>
      <c r="K25" s="54">
        <f t="shared" si="15"/>
        <v>0</v>
      </c>
      <c r="M25" s="25"/>
      <c r="N25" s="25"/>
      <c r="O25" s="25"/>
      <c r="P25" s="25"/>
      <c r="Q25" s="25"/>
      <c r="R25" s="25"/>
      <c r="S25" s="25"/>
    </row>
    <row r="26" spans="1:19" s="4" customFormat="1" ht="30" x14ac:dyDescent="0.2">
      <c r="A26" s="21" t="s">
        <v>188</v>
      </c>
      <c r="B26" s="33" t="s">
        <v>58</v>
      </c>
      <c r="C26" s="23" t="s">
        <v>24</v>
      </c>
      <c r="D26" s="24">
        <v>1271.5999999999999</v>
      </c>
      <c r="E26" s="24"/>
      <c r="F26" s="75">
        <f t="shared" si="12"/>
        <v>0</v>
      </c>
      <c r="G26" s="24"/>
      <c r="H26" s="75">
        <f t="shared" si="13"/>
        <v>0</v>
      </c>
      <c r="I26" s="24"/>
      <c r="J26" s="75">
        <f t="shared" si="14"/>
        <v>0</v>
      </c>
      <c r="K26" s="54">
        <f t="shared" si="15"/>
        <v>0</v>
      </c>
      <c r="M26" s="25"/>
      <c r="N26" s="25"/>
      <c r="O26" s="25"/>
      <c r="P26" s="25"/>
      <c r="Q26" s="25"/>
      <c r="R26" s="25"/>
      <c r="S26" s="25"/>
    </row>
    <row r="27" spans="1:19" s="4" customFormat="1" ht="45" x14ac:dyDescent="0.2">
      <c r="A27" s="21" t="s">
        <v>189</v>
      </c>
      <c r="B27" s="35" t="s">
        <v>59</v>
      </c>
      <c r="C27" s="23" t="s">
        <v>24</v>
      </c>
      <c r="D27" s="24">
        <v>12486.97</v>
      </c>
      <c r="E27" s="24"/>
      <c r="F27" s="75">
        <f t="shared" si="12"/>
        <v>0</v>
      </c>
      <c r="G27" s="24"/>
      <c r="H27" s="75">
        <f t="shared" si="13"/>
        <v>0</v>
      </c>
      <c r="I27" s="24"/>
      <c r="J27" s="75">
        <f t="shared" si="14"/>
        <v>0</v>
      </c>
      <c r="K27" s="54">
        <f t="shared" si="15"/>
        <v>0</v>
      </c>
      <c r="M27" s="25"/>
      <c r="N27" s="25"/>
      <c r="O27" s="25"/>
      <c r="P27" s="25"/>
      <c r="Q27" s="25"/>
      <c r="R27" s="25"/>
      <c r="S27" s="25"/>
    </row>
    <row r="28" spans="1:19" s="4" customFormat="1" ht="30" x14ac:dyDescent="0.2">
      <c r="A28" s="21" t="s">
        <v>190</v>
      </c>
      <c r="B28" s="33" t="s">
        <v>362</v>
      </c>
      <c r="C28" s="23" t="s">
        <v>23</v>
      </c>
      <c r="D28" s="24">
        <v>4200</v>
      </c>
      <c r="E28" s="24"/>
      <c r="F28" s="75">
        <f t="shared" ref="F28:F30" si="16">ROUND(D28*E28,2)</f>
        <v>0</v>
      </c>
      <c r="G28" s="24"/>
      <c r="H28" s="75">
        <f t="shared" ref="H28:H30" si="17">ROUND(D28*G28,2)</f>
        <v>0</v>
      </c>
      <c r="I28" s="24"/>
      <c r="J28" s="75">
        <f t="shared" ref="J28:J30" si="18">ROUND(D28*I28,2)</f>
        <v>0</v>
      </c>
      <c r="K28" s="54">
        <f t="shared" ref="K28:K30" si="19">F28+H28+J28</f>
        <v>0</v>
      </c>
      <c r="M28" s="25"/>
      <c r="N28" s="25"/>
      <c r="O28" s="25"/>
      <c r="P28" s="25"/>
      <c r="Q28" s="25"/>
      <c r="R28" s="25"/>
      <c r="S28" s="25"/>
    </row>
    <row r="29" spans="1:19" s="4" customFormat="1" ht="45" x14ac:dyDescent="0.2">
      <c r="A29" s="21" t="s">
        <v>191</v>
      </c>
      <c r="B29" s="35" t="s">
        <v>363</v>
      </c>
      <c r="C29" s="23" t="s">
        <v>23</v>
      </c>
      <c r="D29" s="24">
        <v>4036.4999999999995</v>
      </c>
      <c r="E29" s="24"/>
      <c r="F29" s="75">
        <f t="shared" si="16"/>
        <v>0</v>
      </c>
      <c r="G29" s="24"/>
      <c r="H29" s="75">
        <f t="shared" si="17"/>
        <v>0</v>
      </c>
      <c r="I29" s="24"/>
      <c r="J29" s="75">
        <f t="shared" si="18"/>
        <v>0</v>
      </c>
      <c r="K29" s="54">
        <f t="shared" si="19"/>
        <v>0</v>
      </c>
      <c r="M29" s="25"/>
      <c r="N29" s="25"/>
      <c r="O29" s="25"/>
      <c r="P29" s="25"/>
      <c r="Q29" s="25"/>
      <c r="R29" s="25"/>
      <c r="S29" s="25"/>
    </row>
    <row r="30" spans="1:19" s="39" customFormat="1" ht="30" x14ac:dyDescent="0.2">
      <c r="A30" s="21" t="s">
        <v>192</v>
      </c>
      <c r="B30" s="33" t="s">
        <v>37</v>
      </c>
      <c r="C30" s="23" t="s">
        <v>24</v>
      </c>
      <c r="D30" s="24">
        <v>153.19999999999999</v>
      </c>
      <c r="E30" s="24"/>
      <c r="F30" s="75">
        <f t="shared" si="16"/>
        <v>0</v>
      </c>
      <c r="G30" s="24"/>
      <c r="H30" s="75">
        <f t="shared" si="17"/>
        <v>0</v>
      </c>
      <c r="I30" s="24"/>
      <c r="J30" s="75">
        <f t="shared" si="18"/>
        <v>0</v>
      </c>
      <c r="K30" s="54">
        <f t="shared" si="19"/>
        <v>0</v>
      </c>
      <c r="M30" s="25"/>
      <c r="N30" s="25"/>
      <c r="O30" s="25"/>
      <c r="P30" s="25"/>
      <c r="Q30" s="25"/>
      <c r="R30" s="25"/>
      <c r="S30" s="25"/>
    </row>
    <row r="31" spans="1:19" s="14" customFormat="1" ht="15" x14ac:dyDescent="0.2">
      <c r="A31" s="76" t="s">
        <v>193</v>
      </c>
      <c r="B31" s="43" t="s">
        <v>42</v>
      </c>
      <c r="C31" s="19"/>
      <c r="D31" s="19"/>
      <c r="E31" s="19"/>
      <c r="F31" s="57"/>
      <c r="G31" s="19"/>
      <c r="H31" s="57"/>
      <c r="I31" s="19"/>
      <c r="J31" s="57"/>
      <c r="K31" s="55"/>
      <c r="M31" s="25"/>
      <c r="N31" s="25"/>
      <c r="O31" s="25"/>
      <c r="P31" s="25"/>
      <c r="Q31" s="25"/>
      <c r="R31" s="25"/>
      <c r="S31" s="25"/>
    </row>
    <row r="32" spans="1:19" s="4" customFormat="1" ht="30" x14ac:dyDescent="0.2">
      <c r="A32" s="21" t="s">
        <v>194</v>
      </c>
      <c r="B32" s="33" t="s">
        <v>45</v>
      </c>
      <c r="C32" s="23" t="s">
        <v>24</v>
      </c>
      <c r="D32" s="24">
        <v>742.8</v>
      </c>
      <c r="E32" s="24"/>
      <c r="F32" s="75">
        <f t="shared" ref="F32:F41" si="20">ROUND(D32*E32,2)</f>
        <v>0</v>
      </c>
      <c r="G32" s="24"/>
      <c r="H32" s="75">
        <f t="shared" ref="H32:H41" si="21">ROUND(D32*G32,2)</f>
        <v>0</v>
      </c>
      <c r="I32" s="24"/>
      <c r="J32" s="75">
        <f t="shared" ref="J32:J41" si="22">ROUND(D32*I32,2)</f>
        <v>0</v>
      </c>
      <c r="K32" s="54">
        <f t="shared" ref="K32:K41" si="23">F32+H32+J32</f>
        <v>0</v>
      </c>
      <c r="M32" s="25"/>
      <c r="N32" s="25"/>
      <c r="O32" s="25"/>
      <c r="P32" s="25"/>
      <c r="Q32" s="25"/>
      <c r="R32" s="25"/>
      <c r="S32" s="25"/>
    </row>
    <row r="33" spans="1:19" s="4" customFormat="1" ht="30" x14ac:dyDescent="0.2">
      <c r="A33" s="21" t="s">
        <v>195</v>
      </c>
      <c r="B33" s="33" t="s">
        <v>46</v>
      </c>
      <c r="C33" s="23" t="s">
        <v>24</v>
      </c>
      <c r="D33" s="24">
        <v>74.3</v>
      </c>
      <c r="E33" s="24"/>
      <c r="F33" s="75">
        <f t="shared" si="20"/>
        <v>0</v>
      </c>
      <c r="G33" s="24"/>
      <c r="H33" s="75">
        <f t="shared" si="21"/>
        <v>0</v>
      </c>
      <c r="I33" s="24"/>
      <c r="J33" s="75">
        <f t="shared" si="22"/>
        <v>0</v>
      </c>
      <c r="K33" s="54">
        <f t="shared" si="23"/>
        <v>0</v>
      </c>
      <c r="M33" s="25"/>
      <c r="N33" s="25"/>
      <c r="O33" s="25"/>
      <c r="P33" s="25"/>
      <c r="Q33" s="25"/>
      <c r="R33" s="25"/>
      <c r="S33" s="25"/>
    </row>
    <row r="34" spans="1:19" s="4" customFormat="1" ht="15" x14ac:dyDescent="0.2">
      <c r="A34" s="21" t="s">
        <v>196</v>
      </c>
      <c r="B34" s="34" t="s">
        <v>43</v>
      </c>
      <c r="C34" s="23" t="s">
        <v>23</v>
      </c>
      <c r="D34" s="24">
        <v>896</v>
      </c>
      <c r="E34" s="24"/>
      <c r="F34" s="75">
        <f t="shared" si="20"/>
        <v>0</v>
      </c>
      <c r="G34" s="24"/>
      <c r="H34" s="75">
        <f t="shared" si="21"/>
        <v>0</v>
      </c>
      <c r="I34" s="24"/>
      <c r="J34" s="75">
        <f t="shared" si="22"/>
        <v>0</v>
      </c>
      <c r="K34" s="54">
        <f t="shared" si="23"/>
        <v>0</v>
      </c>
      <c r="M34" s="25"/>
      <c r="N34" s="25"/>
      <c r="O34" s="25"/>
      <c r="P34" s="25"/>
      <c r="Q34" s="25"/>
      <c r="R34" s="25"/>
      <c r="S34" s="25"/>
    </row>
    <row r="35" spans="1:19" s="4" customFormat="1" ht="30" x14ac:dyDescent="0.2">
      <c r="A35" s="21" t="s">
        <v>197</v>
      </c>
      <c r="B35" s="33" t="s">
        <v>68</v>
      </c>
      <c r="C35" s="23" t="s">
        <v>24</v>
      </c>
      <c r="D35" s="24">
        <v>61.2</v>
      </c>
      <c r="E35" s="24"/>
      <c r="F35" s="75">
        <f t="shared" si="20"/>
        <v>0</v>
      </c>
      <c r="G35" s="24"/>
      <c r="H35" s="75">
        <f t="shared" si="21"/>
        <v>0</v>
      </c>
      <c r="I35" s="24"/>
      <c r="J35" s="75">
        <f t="shared" si="22"/>
        <v>0</v>
      </c>
      <c r="K35" s="54">
        <f t="shared" si="23"/>
        <v>0</v>
      </c>
      <c r="M35" s="25"/>
      <c r="N35" s="25"/>
      <c r="O35" s="25"/>
      <c r="P35" s="25"/>
      <c r="Q35" s="25"/>
      <c r="R35" s="25"/>
      <c r="S35" s="25"/>
    </row>
    <row r="36" spans="1:19" s="4" customFormat="1" ht="15" x14ac:dyDescent="0.2">
      <c r="A36" s="21" t="s">
        <v>198</v>
      </c>
      <c r="B36" s="35" t="s">
        <v>361</v>
      </c>
      <c r="C36" s="23" t="s">
        <v>25</v>
      </c>
      <c r="D36" s="24">
        <v>517</v>
      </c>
      <c r="E36" s="24"/>
      <c r="F36" s="75">
        <f t="shared" si="20"/>
        <v>0</v>
      </c>
      <c r="G36" s="24"/>
      <c r="H36" s="75">
        <f t="shared" si="21"/>
        <v>0</v>
      </c>
      <c r="I36" s="24"/>
      <c r="J36" s="75">
        <f t="shared" si="22"/>
        <v>0</v>
      </c>
      <c r="K36" s="54">
        <f t="shared" si="23"/>
        <v>0</v>
      </c>
      <c r="M36" s="25"/>
      <c r="N36" s="25"/>
      <c r="O36" s="25"/>
      <c r="P36" s="25"/>
      <c r="Q36" s="25"/>
      <c r="R36" s="25"/>
      <c r="S36" s="25"/>
    </row>
    <row r="37" spans="1:19" s="40" customFormat="1" ht="15" x14ac:dyDescent="0.3">
      <c r="A37" s="21" t="s">
        <v>199</v>
      </c>
      <c r="B37" s="34" t="s">
        <v>159</v>
      </c>
      <c r="C37" s="23" t="s">
        <v>44</v>
      </c>
      <c r="D37" s="24">
        <v>19</v>
      </c>
      <c r="E37" s="24"/>
      <c r="F37" s="75">
        <f t="shared" si="20"/>
        <v>0</v>
      </c>
      <c r="G37" s="24"/>
      <c r="H37" s="75">
        <f t="shared" si="21"/>
        <v>0</v>
      </c>
      <c r="I37" s="24"/>
      <c r="J37" s="75">
        <f t="shared" si="22"/>
        <v>0</v>
      </c>
      <c r="K37" s="54">
        <f t="shared" si="23"/>
        <v>0</v>
      </c>
      <c r="L37" s="29"/>
      <c r="M37" s="25"/>
      <c r="N37" s="25"/>
      <c r="O37" s="25"/>
      <c r="P37" s="25"/>
      <c r="Q37" s="25"/>
      <c r="R37" s="25"/>
      <c r="S37" s="25"/>
    </row>
    <row r="38" spans="1:19" s="4" customFormat="1" ht="15" x14ac:dyDescent="0.2">
      <c r="A38" s="21" t="s">
        <v>200</v>
      </c>
      <c r="B38" s="31" t="s">
        <v>158</v>
      </c>
      <c r="C38" s="37" t="s">
        <v>44</v>
      </c>
      <c r="D38" s="24">
        <v>20</v>
      </c>
      <c r="E38" s="24"/>
      <c r="F38" s="75">
        <f t="shared" si="20"/>
        <v>0</v>
      </c>
      <c r="G38" s="24"/>
      <c r="H38" s="75">
        <f t="shared" si="21"/>
        <v>0</v>
      </c>
      <c r="I38" s="24"/>
      <c r="J38" s="75">
        <f t="shared" si="22"/>
        <v>0</v>
      </c>
      <c r="K38" s="54">
        <f t="shared" si="23"/>
        <v>0</v>
      </c>
      <c r="M38" s="25"/>
      <c r="N38" s="25"/>
      <c r="O38" s="25"/>
      <c r="P38" s="25"/>
      <c r="Q38" s="25"/>
      <c r="R38" s="25"/>
      <c r="S38" s="25"/>
    </row>
    <row r="39" spans="1:19" s="4" customFormat="1" ht="30" x14ac:dyDescent="0.2">
      <c r="A39" s="21" t="s">
        <v>201</v>
      </c>
      <c r="B39" s="31" t="s">
        <v>364</v>
      </c>
      <c r="C39" s="23" t="s">
        <v>24</v>
      </c>
      <c r="D39" s="24">
        <v>1426.7</v>
      </c>
      <c r="E39" s="24"/>
      <c r="F39" s="75">
        <f t="shared" si="20"/>
        <v>0</v>
      </c>
      <c r="G39" s="24"/>
      <c r="H39" s="75">
        <f t="shared" si="21"/>
        <v>0</v>
      </c>
      <c r="I39" s="24"/>
      <c r="J39" s="75">
        <f t="shared" si="22"/>
        <v>0</v>
      </c>
      <c r="K39" s="54">
        <f t="shared" si="23"/>
        <v>0</v>
      </c>
      <c r="M39" s="25"/>
      <c r="N39" s="25"/>
      <c r="O39" s="25"/>
      <c r="P39" s="25"/>
      <c r="Q39" s="25"/>
      <c r="R39" s="25"/>
      <c r="S39" s="25"/>
    </row>
    <row r="40" spans="1:19" s="4" customFormat="1" ht="30" x14ac:dyDescent="0.2">
      <c r="A40" s="21" t="s">
        <v>202</v>
      </c>
      <c r="B40" s="101" t="s">
        <v>365</v>
      </c>
      <c r="C40" s="23" t="s">
        <v>24</v>
      </c>
      <c r="D40" s="24">
        <v>85</v>
      </c>
      <c r="E40" s="24"/>
      <c r="F40" s="75">
        <f t="shared" si="20"/>
        <v>0</v>
      </c>
      <c r="G40" s="24"/>
      <c r="H40" s="75">
        <f t="shared" si="21"/>
        <v>0</v>
      </c>
      <c r="I40" s="24"/>
      <c r="J40" s="75">
        <f t="shared" si="22"/>
        <v>0</v>
      </c>
      <c r="K40" s="54">
        <f t="shared" si="23"/>
        <v>0</v>
      </c>
      <c r="M40" s="25"/>
      <c r="N40" s="25"/>
      <c r="O40" s="25"/>
      <c r="P40" s="25"/>
      <c r="Q40" s="25"/>
      <c r="R40" s="25"/>
      <c r="S40" s="25"/>
    </row>
    <row r="41" spans="1:19" s="40" customFormat="1" ht="30" x14ac:dyDescent="0.3">
      <c r="A41" s="21" t="s">
        <v>203</v>
      </c>
      <c r="B41" s="34" t="s">
        <v>60</v>
      </c>
      <c r="C41" s="23" t="s">
        <v>24</v>
      </c>
      <c r="D41" s="24">
        <v>106.4</v>
      </c>
      <c r="E41" s="24"/>
      <c r="F41" s="75">
        <f t="shared" si="20"/>
        <v>0</v>
      </c>
      <c r="G41" s="24"/>
      <c r="H41" s="75">
        <f t="shared" si="21"/>
        <v>0</v>
      </c>
      <c r="I41" s="24"/>
      <c r="J41" s="75">
        <f t="shared" si="22"/>
        <v>0</v>
      </c>
      <c r="K41" s="54">
        <f t="shared" si="23"/>
        <v>0</v>
      </c>
      <c r="L41" s="29"/>
      <c r="M41" s="25"/>
      <c r="N41" s="25"/>
      <c r="O41" s="25"/>
      <c r="P41" s="25"/>
      <c r="Q41" s="25"/>
      <c r="R41" s="25"/>
      <c r="S41" s="25"/>
    </row>
    <row r="42" spans="1:19" s="41" customFormat="1" ht="15" x14ac:dyDescent="0.2">
      <c r="A42" s="76" t="s">
        <v>204</v>
      </c>
      <c r="B42" s="43" t="s">
        <v>47</v>
      </c>
      <c r="C42" s="19"/>
      <c r="D42" s="19"/>
      <c r="E42" s="19"/>
      <c r="F42" s="57"/>
      <c r="G42" s="19"/>
      <c r="H42" s="57"/>
      <c r="I42" s="19"/>
      <c r="J42" s="57"/>
      <c r="K42" s="55"/>
      <c r="M42" s="25"/>
      <c r="N42" s="25"/>
      <c r="O42" s="25"/>
      <c r="P42" s="25"/>
      <c r="Q42" s="25"/>
      <c r="R42" s="25"/>
      <c r="S42" s="25"/>
    </row>
    <row r="43" spans="1:19" s="4" customFormat="1" ht="30" x14ac:dyDescent="0.2">
      <c r="A43" s="21" t="s">
        <v>205</v>
      </c>
      <c r="B43" s="26" t="s">
        <v>48</v>
      </c>
      <c r="C43" s="23" t="s">
        <v>24</v>
      </c>
      <c r="D43" s="24">
        <v>153.6</v>
      </c>
      <c r="E43" s="24"/>
      <c r="F43" s="75">
        <f t="shared" ref="F43:F46" si="24">ROUND(D43*E43,2)</f>
        <v>0</v>
      </c>
      <c r="G43" s="24"/>
      <c r="H43" s="75">
        <f t="shared" ref="H43:H46" si="25">ROUND(D43*G43,2)</f>
        <v>0</v>
      </c>
      <c r="I43" s="24"/>
      <c r="J43" s="75">
        <f t="shared" ref="J43:J46" si="26">ROUND(D43*I43,2)</f>
        <v>0</v>
      </c>
      <c r="K43" s="54">
        <f t="shared" ref="K43:K46" si="27">F43+H43+J43</f>
        <v>0</v>
      </c>
      <c r="M43" s="25"/>
      <c r="N43" s="25"/>
      <c r="O43" s="25"/>
      <c r="P43" s="25"/>
      <c r="Q43" s="25"/>
      <c r="R43" s="25"/>
      <c r="S43" s="25"/>
    </row>
    <row r="44" spans="1:19" s="4" customFormat="1" ht="15" x14ac:dyDescent="0.2">
      <c r="A44" s="21" t="s">
        <v>206</v>
      </c>
      <c r="B44" s="26" t="s">
        <v>61</v>
      </c>
      <c r="C44" s="23" t="s">
        <v>24</v>
      </c>
      <c r="D44" s="24">
        <v>13.5</v>
      </c>
      <c r="E44" s="24"/>
      <c r="F44" s="75">
        <f t="shared" si="24"/>
        <v>0</v>
      </c>
      <c r="G44" s="24"/>
      <c r="H44" s="75">
        <f t="shared" si="25"/>
        <v>0</v>
      </c>
      <c r="I44" s="24"/>
      <c r="J44" s="75">
        <f t="shared" si="26"/>
        <v>0</v>
      </c>
      <c r="K44" s="54">
        <f t="shared" si="27"/>
        <v>0</v>
      </c>
      <c r="M44" s="25"/>
      <c r="N44" s="25"/>
      <c r="O44" s="25"/>
      <c r="P44" s="25"/>
      <c r="Q44" s="25"/>
      <c r="R44" s="25"/>
      <c r="S44" s="25"/>
    </row>
    <row r="45" spans="1:19" s="29" customFormat="1" ht="15" x14ac:dyDescent="0.3">
      <c r="A45" s="21" t="s">
        <v>207</v>
      </c>
      <c r="B45" s="22" t="s">
        <v>62</v>
      </c>
      <c r="C45" s="23" t="s">
        <v>24</v>
      </c>
      <c r="D45" s="24">
        <v>32.9</v>
      </c>
      <c r="E45" s="24"/>
      <c r="F45" s="75">
        <f t="shared" si="24"/>
        <v>0</v>
      </c>
      <c r="G45" s="24"/>
      <c r="H45" s="75">
        <f t="shared" si="25"/>
        <v>0</v>
      </c>
      <c r="I45" s="24"/>
      <c r="J45" s="75">
        <f t="shared" si="26"/>
        <v>0</v>
      </c>
      <c r="K45" s="54">
        <f t="shared" si="27"/>
        <v>0</v>
      </c>
      <c r="M45" s="25"/>
      <c r="N45" s="25"/>
      <c r="O45" s="25"/>
      <c r="P45" s="25"/>
      <c r="Q45" s="25"/>
      <c r="R45" s="25"/>
      <c r="S45" s="25"/>
    </row>
    <row r="46" spans="1:19" s="1" customFormat="1" ht="15" x14ac:dyDescent="0.3">
      <c r="A46" s="21" t="s">
        <v>208</v>
      </c>
      <c r="B46" s="42" t="s">
        <v>49</v>
      </c>
      <c r="C46" s="23" t="s">
        <v>24</v>
      </c>
      <c r="D46" s="24">
        <v>66.099999999999994</v>
      </c>
      <c r="E46" s="24"/>
      <c r="F46" s="75">
        <f t="shared" si="24"/>
        <v>0</v>
      </c>
      <c r="G46" s="24"/>
      <c r="H46" s="75">
        <f t="shared" si="25"/>
        <v>0</v>
      </c>
      <c r="I46" s="24"/>
      <c r="J46" s="75">
        <f t="shared" si="26"/>
        <v>0</v>
      </c>
      <c r="K46" s="54">
        <f t="shared" si="27"/>
        <v>0</v>
      </c>
      <c r="L46" s="29"/>
      <c r="M46" s="25"/>
      <c r="N46" s="25"/>
      <c r="O46" s="25"/>
      <c r="P46" s="25"/>
      <c r="Q46" s="25"/>
      <c r="R46" s="25"/>
      <c r="S46" s="25"/>
    </row>
    <row r="47" spans="1:19" s="4" customFormat="1" ht="30" x14ac:dyDescent="0.2">
      <c r="A47" s="21" t="s">
        <v>209</v>
      </c>
      <c r="B47" s="22" t="s">
        <v>368</v>
      </c>
      <c r="C47" s="23" t="s">
        <v>25</v>
      </c>
      <c r="D47" s="24">
        <v>263</v>
      </c>
      <c r="E47" s="24"/>
      <c r="F47" s="75">
        <f t="shared" ref="F47:F51" si="28">ROUND(D47*E47,2)</f>
        <v>0</v>
      </c>
      <c r="G47" s="24"/>
      <c r="H47" s="75">
        <f t="shared" ref="H47:H51" si="29">ROUND(D47*G47,2)</f>
        <v>0</v>
      </c>
      <c r="I47" s="24"/>
      <c r="J47" s="75">
        <f t="shared" ref="J47:J51" si="30">ROUND(D47*I47,2)</f>
        <v>0</v>
      </c>
      <c r="K47" s="54">
        <f t="shared" ref="K47:K51" si="31">F47+H47+J47</f>
        <v>0</v>
      </c>
      <c r="M47" s="25"/>
      <c r="N47" s="25"/>
      <c r="O47" s="25"/>
      <c r="P47" s="25"/>
      <c r="Q47" s="25"/>
      <c r="R47" s="25"/>
      <c r="S47" s="25"/>
    </row>
    <row r="48" spans="1:19" s="4" customFormat="1" ht="15" x14ac:dyDescent="0.2">
      <c r="A48" s="21" t="s">
        <v>210</v>
      </c>
      <c r="B48" s="26" t="s">
        <v>157</v>
      </c>
      <c r="C48" s="23" t="s">
        <v>44</v>
      </c>
      <c r="D48" s="24">
        <v>5</v>
      </c>
      <c r="E48" s="24"/>
      <c r="F48" s="75">
        <f t="shared" si="28"/>
        <v>0</v>
      </c>
      <c r="G48" s="24"/>
      <c r="H48" s="75">
        <f t="shared" si="29"/>
        <v>0</v>
      </c>
      <c r="I48" s="24"/>
      <c r="J48" s="75">
        <f t="shared" si="30"/>
        <v>0</v>
      </c>
      <c r="K48" s="54">
        <f t="shared" si="31"/>
        <v>0</v>
      </c>
      <c r="M48" s="25"/>
      <c r="N48" s="25"/>
      <c r="O48" s="25"/>
      <c r="P48" s="25"/>
      <c r="Q48" s="25"/>
      <c r="R48" s="25"/>
      <c r="S48" s="25"/>
    </row>
    <row r="49" spans="1:19" s="4" customFormat="1" ht="15" x14ac:dyDescent="0.2">
      <c r="A49" s="21" t="s">
        <v>211</v>
      </c>
      <c r="B49" s="26" t="s">
        <v>156</v>
      </c>
      <c r="C49" s="23" t="s">
        <v>25</v>
      </c>
      <c r="D49" s="24">
        <v>10</v>
      </c>
      <c r="E49" s="24"/>
      <c r="F49" s="75">
        <f t="shared" si="28"/>
        <v>0</v>
      </c>
      <c r="G49" s="24"/>
      <c r="H49" s="75">
        <f t="shared" si="29"/>
        <v>0</v>
      </c>
      <c r="I49" s="24"/>
      <c r="J49" s="75">
        <f t="shared" si="30"/>
        <v>0</v>
      </c>
      <c r="K49" s="54">
        <f t="shared" si="31"/>
        <v>0</v>
      </c>
      <c r="M49" s="25"/>
      <c r="N49" s="25"/>
      <c r="O49" s="25"/>
      <c r="P49" s="25"/>
      <c r="Q49" s="25"/>
      <c r="R49" s="25"/>
      <c r="S49" s="25"/>
    </row>
    <row r="50" spans="1:19" s="29" customFormat="1" ht="30" x14ac:dyDescent="0.3">
      <c r="A50" s="21" t="s">
        <v>212</v>
      </c>
      <c r="B50" s="22" t="s">
        <v>155</v>
      </c>
      <c r="C50" s="23" t="s">
        <v>24</v>
      </c>
      <c r="D50" s="24">
        <v>0.34</v>
      </c>
      <c r="E50" s="24"/>
      <c r="F50" s="75">
        <f t="shared" si="28"/>
        <v>0</v>
      </c>
      <c r="G50" s="24"/>
      <c r="H50" s="75">
        <f t="shared" si="29"/>
        <v>0</v>
      </c>
      <c r="I50" s="24"/>
      <c r="J50" s="75">
        <f t="shared" si="30"/>
        <v>0</v>
      </c>
      <c r="K50" s="54">
        <f t="shared" si="31"/>
        <v>0</v>
      </c>
      <c r="M50" s="25"/>
      <c r="N50" s="25"/>
      <c r="O50" s="25"/>
      <c r="P50" s="25"/>
      <c r="Q50" s="25"/>
      <c r="R50" s="25"/>
      <c r="S50" s="25"/>
    </row>
    <row r="51" spans="1:19" s="1" customFormat="1" ht="30" x14ac:dyDescent="0.3">
      <c r="A51" s="21" t="s">
        <v>213</v>
      </c>
      <c r="B51" s="42" t="s">
        <v>366</v>
      </c>
      <c r="C51" s="23" t="s">
        <v>44</v>
      </c>
      <c r="D51" s="24">
        <v>2</v>
      </c>
      <c r="E51" s="24"/>
      <c r="F51" s="75">
        <f t="shared" si="28"/>
        <v>0</v>
      </c>
      <c r="G51" s="24"/>
      <c r="H51" s="75">
        <f t="shared" si="29"/>
        <v>0</v>
      </c>
      <c r="I51" s="24"/>
      <c r="J51" s="75">
        <f t="shared" si="30"/>
        <v>0</v>
      </c>
      <c r="K51" s="54">
        <f t="shared" si="31"/>
        <v>0</v>
      </c>
      <c r="L51" s="29"/>
      <c r="M51" s="25"/>
      <c r="N51" s="25"/>
      <c r="O51" s="25"/>
      <c r="P51" s="25"/>
      <c r="Q51" s="25"/>
      <c r="R51" s="25"/>
      <c r="S51" s="25"/>
    </row>
    <row r="52" spans="1:19" s="4" customFormat="1" ht="15" x14ac:dyDescent="0.2">
      <c r="A52" s="21" t="s">
        <v>214</v>
      </c>
      <c r="B52" s="22" t="s">
        <v>50</v>
      </c>
      <c r="C52" s="23" t="s">
        <v>24</v>
      </c>
      <c r="D52" s="24">
        <v>0.15386</v>
      </c>
      <c r="E52" s="24"/>
      <c r="F52" s="75">
        <f t="shared" ref="F52:F56" si="32">ROUND(D52*E52,2)</f>
        <v>0</v>
      </c>
      <c r="G52" s="24"/>
      <c r="H52" s="75">
        <f t="shared" ref="H52:H56" si="33">ROUND(D52*G52,2)</f>
        <v>0</v>
      </c>
      <c r="I52" s="24"/>
      <c r="J52" s="75">
        <f t="shared" ref="J52:J56" si="34">ROUND(D52*I52,2)</f>
        <v>0</v>
      </c>
      <c r="K52" s="54">
        <f t="shared" ref="K52:K56" si="35">F52+H52+J52</f>
        <v>0</v>
      </c>
      <c r="M52" s="25"/>
      <c r="N52" s="25"/>
      <c r="O52" s="25"/>
      <c r="P52" s="25"/>
      <c r="Q52" s="25"/>
      <c r="R52" s="25"/>
      <c r="S52" s="25"/>
    </row>
    <row r="53" spans="1:19" s="4" customFormat="1" ht="15" x14ac:dyDescent="0.2">
      <c r="A53" s="21" t="s">
        <v>215</v>
      </c>
      <c r="B53" s="26" t="s">
        <v>51</v>
      </c>
      <c r="C53" s="23" t="s">
        <v>24</v>
      </c>
      <c r="D53" s="24">
        <v>0.11304000000000002</v>
      </c>
      <c r="E53" s="24"/>
      <c r="F53" s="75">
        <f t="shared" si="32"/>
        <v>0</v>
      </c>
      <c r="G53" s="24"/>
      <c r="H53" s="75">
        <f t="shared" si="33"/>
        <v>0</v>
      </c>
      <c r="I53" s="24"/>
      <c r="J53" s="75">
        <f t="shared" si="34"/>
        <v>0</v>
      </c>
      <c r="K53" s="54">
        <f t="shared" si="35"/>
        <v>0</v>
      </c>
      <c r="M53" s="25"/>
      <c r="N53" s="25"/>
      <c r="O53" s="25"/>
      <c r="P53" s="25"/>
      <c r="Q53" s="25"/>
      <c r="R53" s="25"/>
      <c r="S53" s="25"/>
    </row>
    <row r="54" spans="1:19" s="4" customFormat="1" ht="15" x14ac:dyDescent="0.2">
      <c r="A54" s="21" t="s">
        <v>216</v>
      </c>
      <c r="B54" s="26" t="s">
        <v>52</v>
      </c>
      <c r="C54" s="23" t="s">
        <v>24</v>
      </c>
      <c r="D54" s="24">
        <v>0.19075500000000001</v>
      </c>
      <c r="E54" s="24"/>
      <c r="F54" s="75">
        <f t="shared" si="32"/>
        <v>0</v>
      </c>
      <c r="G54" s="24"/>
      <c r="H54" s="75">
        <f t="shared" si="33"/>
        <v>0</v>
      </c>
      <c r="I54" s="24"/>
      <c r="J54" s="75">
        <f t="shared" si="34"/>
        <v>0</v>
      </c>
      <c r="K54" s="54">
        <f t="shared" si="35"/>
        <v>0</v>
      </c>
      <c r="M54" s="25"/>
      <c r="N54" s="25"/>
      <c r="O54" s="25"/>
      <c r="P54" s="25"/>
      <c r="Q54" s="25"/>
      <c r="R54" s="25"/>
      <c r="S54" s="25"/>
    </row>
    <row r="55" spans="1:19" s="29" customFormat="1" ht="30" x14ac:dyDescent="0.3">
      <c r="A55" s="21" t="s">
        <v>217</v>
      </c>
      <c r="B55" s="22" t="s">
        <v>160</v>
      </c>
      <c r="C55" s="27" t="s">
        <v>53</v>
      </c>
      <c r="D55" s="24">
        <v>78.2</v>
      </c>
      <c r="E55" s="24"/>
      <c r="F55" s="75">
        <f t="shared" si="32"/>
        <v>0</v>
      </c>
      <c r="G55" s="24"/>
      <c r="H55" s="75">
        <f t="shared" si="33"/>
        <v>0</v>
      </c>
      <c r="I55" s="24"/>
      <c r="J55" s="75">
        <f t="shared" si="34"/>
        <v>0</v>
      </c>
      <c r="K55" s="54">
        <f t="shared" si="35"/>
        <v>0</v>
      </c>
      <c r="M55" s="25"/>
      <c r="N55" s="25"/>
      <c r="O55" s="25"/>
      <c r="P55" s="25"/>
      <c r="Q55" s="25"/>
      <c r="R55" s="25"/>
      <c r="S55" s="25"/>
    </row>
    <row r="56" spans="1:19" s="1" customFormat="1" ht="30" x14ac:dyDescent="0.3">
      <c r="A56" s="21" t="s">
        <v>218</v>
      </c>
      <c r="B56" s="42" t="s">
        <v>54</v>
      </c>
      <c r="C56" s="23" t="s">
        <v>23</v>
      </c>
      <c r="D56" s="24">
        <v>25.270000000000003</v>
      </c>
      <c r="E56" s="24"/>
      <c r="F56" s="75">
        <f t="shared" si="32"/>
        <v>0</v>
      </c>
      <c r="G56" s="24"/>
      <c r="H56" s="75">
        <f t="shared" si="33"/>
        <v>0</v>
      </c>
      <c r="I56" s="24"/>
      <c r="J56" s="75">
        <f t="shared" si="34"/>
        <v>0</v>
      </c>
      <c r="K56" s="54">
        <f t="shared" si="35"/>
        <v>0</v>
      </c>
      <c r="L56" s="29"/>
      <c r="M56" s="25"/>
      <c r="N56" s="25"/>
      <c r="O56" s="25"/>
      <c r="P56" s="25"/>
      <c r="Q56" s="25"/>
      <c r="R56" s="25"/>
      <c r="S56" s="25"/>
    </row>
    <row r="57" spans="1:19" s="14" customFormat="1" ht="15" x14ac:dyDescent="0.2">
      <c r="A57" s="76" t="s">
        <v>219</v>
      </c>
      <c r="B57" s="43" t="s">
        <v>67</v>
      </c>
      <c r="C57" s="19"/>
      <c r="D57" s="19"/>
      <c r="E57" s="19"/>
      <c r="F57" s="57"/>
      <c r="G57" s="19"/>
      <c r="H57" s="57"/>
      <c r="I57" s="19"/>
      <c r="J57" s="57"/>
      <c r="K57" s="55"/>
      <c r="M57" s="25"/>
      <c r="N57" s="25"/>
      <c r="O57" s="25"/>
      <c r="P57" s="25"/>
      <c r="Q57" s="25"/>
      <c r="R57" s="25"/>
      <c r="S57" s="25"/>
    </row>
    <row r="58" spans="1:19" s="4" customFormat="1" ht="15" x14ac:dyDescent="0.2">
      <c r="A58" s="21" t="s">
        <v>220</v>
      </c>
      <c r="B58" s="34" t="s">
        <v>74</v>
      </c>
      <c r="C58" s="23" t="s">
        <v>24</v>
      </c>
      <c r="D58" s="24">
        <v>1.05</v>
      </c>
      <c r="E58" s="24"/>
      <c r="F58" s="75">
        <f t="shared" ref="F58:F70" si="36">ROUND(D58*E58,2)</f>
        <v>0</v>
      </c>
      <c r="G58" s="24"/>
      <c r="H58" s="75">
        <f t="shared" ref="H58:H70" si="37">ROUND(D58*G58,2)</f>
        <v>0</v>
      </c>
      <c r="I58" s="24"/>
      <c r="J58" s="75">
        <f t="shared" ref="J58:J70" si="38">ROUND(D58*I58,2)</f>
        <v>0</v>
      </c>
      <c r="K58" s="54">
        <f t="shared" ref="K58:K70" si="39">F58+H58+J58</f>
        <v>0</v>
      </c>
      <c r="M58" s="25"/>
      <c r="N58" s="25"/>
      <c r="O58" s="25"/>
      <c r="P58" s="25"/>
      <c r="Q58" s="25"/>
      <c r="R58" s="25"/>
      <c r="S58" s="25"/>
    </row>
    <row r="59" spans="1:19" s="4" customFormat="1" ht="30" x14ac:dyDescent="0.2">
      <c r="A59" s="21" t="s">
        <v>221</v>
      </c>
      <c r="B59" s="34" t="s">
        <v>369</v>
      </c>
      <c r="C59" s="23" t="s">
        <v>24</v>
      </c>
      <c r="D59" s="24">
        <v>72.099999999999994</v>
      </c>
      <c r="E59" s="28"/>
      <c r="F59" s="75">
        <f t="shared" si="36"/>
        <v>0</v>
      </c>
      <c r="G59" s="24"/>
      <c r="H59" s="75">
        <f t="shared" si="37"/>
        <v>0</v>
      </c>
      <c r="I59" s="24"/>
      <c r="J59" s="75">
        <f t="shared" si="38"/>
        <v>0</v>
      </c>
      <c r="K59" s="54">
        <f t="shared" si="39"/>
        <v>0</v>
      </c>
      <c r="M59" s="25"/>
      <c r="N59" s="25"/>
      <c r="O59" s="25"/>
      <c r="P59" s="25"/>
      <c r="Q59" s="25"/>
      <c r="R59" s="25"/>
      <c r="S59" s="25"/>
    </row>
    <row r="60" spans="1:19" s="4" customFormat="1" ht="15" x14ac:dyDescent="0.2">
      <c r="A60" s="21" t="s">
        <v>222</v>
      </c>
      <c r="B60" s="34" t="s">
        <v>63</v>
      </c>
      <c r="C60" s="23" t="s">
        <v>24</v>
      </c>
      <c r="D60" s="24">
        <v>7.8</v>
      </c>
      <c r="E60" s="28"/>
      <c r="F60" s="75">
        <f t="shared" si="36"/>
        <v>0</v>
      </c>
      <c r="G60" s="24"/>
      <c r="H60" s="75">
        <f t="shared" si="37"/>
        <v>0</v>
      </c>
      <c r="I60" s="24"/>
      <c r="J60" s="75">
        <f t="shared" si="38"/>
        <v>0</v>
      </c>
      <c r="K60" s="54">
        <f t="shared" si="39"/>
        <v>0</v>
      </c>
      <c r="M60" s="25"/>
      <c r="N60" s="25"/>
      <c r="O60" s="25"/>
      <c r="P60" s="25"/>
      <c r="Q60" s="25"/>
      <c r="R60" s="25"/>
      <c r="S60" s="25"/>
    </row>
    <row r="61" spans="1:19" s="4" customFormat="1" ht="15" x14ac:dyDescent="0.2">
      <c r="A61" s="21" t="s">
        <v>223</v>
      </c>
      <c r="B61" s="34" t="s">
        <v>367</v>
      </c>
      <c r="C61" s="27" t="s">
        <v>25</v>
      </c>
      <c r="D61" s="24">
        <v>156</v>
      </c>
      <c r="E61" s="28"/>
      <c r="F61" s="75">
        <f t="shared" si="36"/>
        <v>0</v>
      </c>
      <c r="G61" s="24"/>
      <c r="H61" s="75">
        <f t="shared" si="37"/>
        <v>0</v>
      </c>
      <c r="I61" s="24"/>
      <c r="J61" s="75">
        <f t="shared" si="38"/>
        <v>0</v>
      </c>
      <c r="K61" s="54">
        <f t="shared" si="39"/>
        <v>0</v>
      </c>
      <c r="M61" s="25"/>
      <c r="N61" s="25"/>
      <c r="O61" s="25"/>
      <c r="P61" s="25"/>
      <c r="Q61" s="25"/>
      <c r="R61" s="25"/>
      <c r="S61" s="25"/>
    </row>
    <row r="62" spans="1:19" s="3" customFormat="1" ht="15" x14ac:dyDescent="0.3">
      <c r="A62" s="21" t="s">
        <v>224</v>
      </c>
      <c r="B62" s="33" t="s">
        <v>161</v>
      </c>
      <c r="C62" s="30" t="s">
        <v>44</v>
      </c>
      <c r="D62" s="24">
        <v>5</v>
      </c>
      <c r="E62" s="28"/>
      <c r="F62" s="75">
        <f t="shared" si="36"/>
        <v>0</v>
      </c>
      <c r="G62" s="24"/>
      <c r="H62" s="75">
        <f t="shared" si="37"/>
        <v>0</v>
      </c>
      <c r="I62" s="24"/>
      <c r="J62" s="75">
        <f t="shared" si="38"/>
        <v>0</v>
      </c>
      <c r="K62" s="54">
        <f t="shared" si="39"/>
        <v>0</v>
      </c>
      <c r="M62" s="25"/>
      <c r="N62" s="25"/>
      <c r="O62" s="25"/>
      <c r="P62" s="25"/>
      <c r="Q62" s="25"/>
      <c r="R62" s="25"/>
      <c r="S62" s="25"/>
    </row>
    <row r="63" spans="1:19" s="1" customFormat="1" ht="15" x14ac:dyDescent="0.2">
      <c r="A63" s="21" t="s">
        <v>225</v>
      </c>
      <c r="B63" s="34" t="s">
        <v>162</v>
      </c>
      <c r="C63" s="30" t="s">
        <v>44</v>
      </c>
      <c r="D63" s="24">
        <v>1</v>
      </c>
      <c r="E63" s="28"/>
      <c r="F63" s="75">
        <f t="shared" si="36"/>
        <v>0</v>
      </c>
      <c r="G63" s="24"/>
      <c r="H63" s="75">
        <f t="shared" si="37"/>
        <v>0</v>
      </c>
      <c r="I63" s="24"/>
      <c r="J63" s="75">
        <f t="shared" si="38"/>
        <v>0</v>
      </c>
      <c r="K63" s="54">
        <f t="shared" si="39"/>
        <v>0</v>
      </c>
      <c r="M63" s="25"/>
      <c r="N63" s="25"/>
      <c r="O63" s="25"/>
      <c r="P63" s="25"/>
      <c r="Q63" s="25"/>
      <c r="R63" s="25"/>
      <c r="S63" s="25"/>
    </row>
    <row r="64" spans="1:19" s="4" customFormat="1" ht="15" x14ac:dyDescent="0.2">
      <c r="A64" s="21" t="s">
        <v>226</v>
      </c>
      <c r="B64" s="34" t="s">
        <v>163</v>
      </c>
      <c r="C64" s="30" t="s">
        <v>44</v>
      </c>
      <c r="D64" s="24">
        <v>1</v>
      </c>
      <c r="E64" s="28"/>
      <c r="F64" s="75">
        <f t="shared" si="36"/>
        <v>0</v>
      </c>
      <c r="G64" s="24"/>
      <c r="H64" s="75">
        <f t="shared" si="37"/>
        <v>0</v>
      </c>
      <c r="I64" s="24"/>
      <c r="J64" s="75">
        <f t="shared" si="38"/>
        <v>0</v>
      </c>
      <c r="K64" s="54">
        <f t="shared" si="39"/>
        <v>0</v>
      </c>
      <c r="M64" s="25"/>
      <c r="N64" s="25"/>
      <c r="O64" s="25"/>
      <c r="P64" s="25"/>
      <c r="Q64" s="25"/>
      <c r="R64" s="25"/>
      <c r="S64" s="25"/>
    </row>
    <row r="65" spans="1:19" s="1" customFormat="1" ht="30" x14ac:dyDescent="0.2">
      <c r="A65" s="21" t="s">
        <v>227</v>
      </c>
      <c r="B65" s="34" t="s">
        <v>64</v>
      </c>
      <c r="C65" s="23" t="s">
        <v>24</v>
      </c>
      <c r="D65" s="24">
        <v>0.216</v>
      </c>
      <c r="E65" s="46"/>
      <c r="F65" s="75">
        <f t="shared" si="36"/>
        <v>0</v>
      </c>
      <c r="G65" s="24"/>
      <c r="H65" s="75">
        <f t="shared" si="37"/>
        <v>0</v>
      </c>
      <c r="I65" s="24"/>
      <c r="J65" s="75">
        <f t="shared" si="38"/>
        <v>0</v>
      </c>
      <c r="K65" s="54">
        <f t="shared" si="39"/>
        <v>0</v>
      </c>
      <c r="M65" s="25"/>
      <c r="N65" s="25"/>
      <c r="O65" s="25"/>
      <c r="P65" s="25"/>
      <c r="Q65" s="25"/>
      <c r="R65" s="25"/>
      <c r="S65" s="25"/>
    </row>
    <row r="66" spans="1:19" s="1" customFormat="1" ht="30" x14ac:dyDescent="0.2">
      <c r="A66" s="21" t="s">
        <v>228</v>
      </c>
      <c r="B66" s="34" t="s">
        <v>69</v>
      </c>
      <c r="C66" s="45" t="s">
        <v>44</v>
      </c>
      <c r="D66" s="24">
        <v>1</v>
      </c>
      <c r="E66" s="46"/>
      <c r="F66" s="75">
        <f t="shared" si="36"/>
        <v>0</v>
      </c>
      <c r="G66" s="24"/>
      <c r="H66" s="75">
        <f t="shared" si="37"/>
        <v>0</v>
      </c>
      <c r="I66" s="24"/>
      <c r="J66" s="75">
        <f t="shared" si="38"/>
        <v>0</v>
      </c>
      <c r="K66" s="54">
        <f t="shared" si="39"/>
        <v>0</v>
      </c>
      <c r="M66" s="25"/>
      <c r="N66" s="25"/>
      <c r="O66" s="25"/>
      <c r="P66" s="25"/>
      <c r="Q66" s="25"/>
      <c r="R66" s="25"/>
      <c r="S66" s="25"/>
    </row>
    <row r="67" spans="1:19" s="29" customFormat="1" ht="15" x14ac:dyDescent="0.3">
      <c r="A67" s="21" t="s">
        <v>229</v>
      </c>
      <c r="B67" s="22" t="s">
        <v>374</v>
      </c>
      <c r="C67" s="23" t="s">
        <v>53</v>
      </c>
      <c r="D67" s="24">
        <v>5.2140000000000004</v>
      </c>
      <c r="E67" s="24"/>
      <c r="F67" s="75">
        <f t="shared" si="36"/>
        <v>0</v>
      </c>
      <c r="G67" s="24"/>
      <c r="H67" s="75">
        <f t="shared" si="37"/>
        <v>0</v>
      </c>
      <c r="I67" s="24"/>
      <c r="J67" s="75">
        <f t="shared" si="38"/>
        <v>0</v>
      </c>
      <c r="K67" s="54">
        <f t="shared" si="39"/>
        <v>0</v>
      </c>
      <c r="M67" s="25"/>
      <c r="N67" s="25"/>
      <c r="O67" s="25"/>
      <c r="P67" s="25"/>
      <c r="Q67" s="25"/>
      <c r="R67" s="25"/>
      <c r="S67" s="25"/>
    </row>
    <row r="68" spans="1:19" s="4" customFormat="1" ht="15" x14ac:dyDescent="0.2">
      <c r="A68" s="21" t="s">
        <v>230</v>
      </c>
      <c r="B68" s="47" t="s">
        <v>370</v>
      </c>
      <c r="C68" s="23" t="s">
        <v>24</v>
      </c>
      <c r="D68" s="24">
        <v>18.600000000000001</v>
      </c>
      <c r="E68" s="49"/>
      <c r="F68" s="75">
        <f t="shared" si="36"/>
        <v>0</v>
      </c>
      <c r="G68" s="24"/>
      <c r="H68" s="75">
        <f t="shared" si="37"/>
        <v>0</v>
      </c>
      <c r="I68" s="24"/>
      <c r="J68" s="75">
        <f t="shared" si="38"/>
        <v>0</v>
      </c>
      <c r="K68" s="54">
        <f t="shared" si="39"/>
        <v>0</v>
      </c>
      <c r="M68" s="25"/>
      <c r="N68" s="25"/>
      <c r="O68" s="25"/>
      <c r="P68" s="25"/>
      <c r="Q68" s="25"/>
      <c r="R68" s="25"/>
      <c r="S68" s="25"/>
    </row>
    <row r="69" spans="1:19" s="4" customFormat="1" ht="15" x14ac:dyDescent="0.2">
      <c r="A69" s="21" t="s">
        <v>231</v>
      </c>
      <c r="B69" s="22" t="s">
        <v>65</v>
      </c>
      <c r="C69" s="23" t="s">
        <v>24</v>
      </c>
      <c r="D69" s="24">
        <v>39</v>
      </c>
      <c r="E69" s="24"/>
      <c r="F69" s="75">
        <f t="shared" si="36"/>
        <v>0</v>
      </c>
      <c r="G69" s="24"/>
      <c r="H69" s="75">
        <f t="shared" si="37"/>
        <v>0</v>
      </c>
      <c r="I69" s="24"/>
      <c r="J69" s="75">
        <f t="shared" si="38"/>
        <v>0</v>
      </c>
      <c r="K69" s="54">
        <f t="shared" si="39"/>
        <v>0</v>
      </c>
      <c r="M69" s="25"/>
      <c r="N69" s="25"/>
      <c r="O69" s="25"/>
      <c r="P69" s="25"/>
      <c r="Q69" s="25"/>
      <c r="R69" s="25"/>
      <c r="S69" s="25"/>
    </row>
    <row r="70" spans="1:19" s="4" customFormat="1" ht="15" x14ac:dyDescent="0.2">
      <c r="A70" s="21" t="s">
        <v>232</v>
      </c>
      <c r="B70" s="33" t="s">
        <v>66</v>
      </c>
      <c r="C70" s="23" t="s">
        <v>24</v>
      </c>
      <c r="D70" s="24">
        <v>1.05</v>
      </c>
      <c r="E70" s="38"/>
      <c r="F70" s="75">
        <f t="shared" si="36"/>
        <v>0</v>
      </c>
      <c r="G70" s="24"/>
      <c r="H70" s="75">
        <f t="shared" si="37"/>
        <v>0</v>
      </c>
      <c r="I70" s="24"/>
      <c r="J70" s="75">
        <f t="shared" si="38"/>
        <v>0</v>
      </c>
      <c r="K70" s="54">
        <f t="shared" si="39"/>
        <v>0</v>
      </c>
      <c r="M70" s="25"/>
      <c r="N70" s="25"/>
      <c r="O70" s="25"/>
      <c r="P70" s="25"/>
      <c r="Q70" s="25"/>
      <c r="R70" s="25"/>
      <c r="S70" s="25"/>
    </row>
    <row r="71" spans="1:19" s="14" customFormat="1" ht="15" x14ac:dyDescent="0.2">
      <c r="A71" s="76" t="s">
        <v>233</v>
      </c>
      <c r="B71" s="43" t="s">
        <v>70</v>
      </c>
      <c r="C71" s="19"/>
      <c r="D71" s="19"/>
      <c r="E71" s="19"/>
      <c r="F71" s="57"/>
      <c r="G71" s="19"/>
      <c r="H71" s="57"/>
      <c r="I71" s="19"/>
      <c r="J71" s="57"/>
      <c r="K71" s="55"/>
      <c r="M71" s="25"/>
      <c r="N71" s="25"/>
      <c r="O71" s="25"/>
      <c r="P71" s="25"/>
      <c r="Q71" s="25"/>
      <c r="R71" s="25"/>
      <c r="S71" s="25"/>
    </row>
    <row r="72" spans="1:19" s="4" customFormat="1" ht="30" x14ac:dyDescent="0.2">
      <c r="A72" s="21" t="s">
        <v>234</v>
      </c>
      <c r="B72" s="34" t="s">
        <v>73</v>
      </c>
      <c r="C72" s="23" t="s">
        <v>24</v>
      </c>
      <c r="D72" s="24">
        <v>67.099999999999994</v>
      </c>
      <c r="E72" s="24"/>
      <c r="F72" s="75">
        <f t="shared" ref="F72:F79" si="40">ROUND(D72*E72,2)</f>
        <v>0</v>
      </c>
      <c r="G72" s="24"/>
      <c r="H72" s="75">
        <f t="shared" ref="H72:H79" si="41">ROUND(D72*G72,2)</f>
        <v>0</v>
      </c>
      <c r="I72" s="24"/>
      <c r="J72" s="75">
        <f t="shared" ref="J72:J79" si="42">ROUND(D72*I72,2)</f>
        <v>0</v>
      </c>
      <c r="K72" s="54">
        <f t="shared" ref="K72:K79" si="43">F72+H72+J72</f>
        <v>0</v>
      </c>
      <c r="M72" s="25"/>
      <c r="N72" s="25"/>
      <c r="O72" s="25"/>
      <c r="P72" s="25"/>
      <c r="Q72" s="25"/>
      <c r="R72" s="25"/>
      <c r="S72" s="25"/>
    </row>
    <row r="73" spans="1:19" s="4" customFormat="1" ht="15" x14ac:dyDescent="0.2">
      <c r="A73" s="21" t="s">
        <v>235</v>
      </c>
      <c r="B73" s="34" t="s">
        <v>63</v>
      </c>
      <c r="C73" s="23" t="s">
        <v>24</v>
      </c>
      <c r="D73" s="24">
        <v>7.4</v>
      </c>
      <c r="E73" s="28"/>
      <c r="F73" s="75">
        <f t="shared" si="40"/>
        <v>0</v>
      </c>
      <c r="G73" s="24"/>
      <c r="H73" s="75">
        <f t="shared" si="41"/>
        <v>0</v>
      </c>
      <c r="I73" s="24"/>
      <c r="J73" s="75">
        <f t="shared" si="42"/>
        <v>0</v>
      </c>
      <c r="K73" s="54">
        <f t="shared" si="43"/>
        <v>0</v>
      </c>
      <c r="M73" s="25"/>
      <c r="N73" s="25"/>
      <c r="O73" s="25"/>
      <c r="P73" s="25"/>
      <c r="Q73" s="25"/>
      <c r="R73" s="25"/>
      <c r="S73" s="25"/>
    </row>
    <row r="74" spans="1:19" s="4" customFormat="1" ht="15" x14ac:dyDescent="0.2">
      <c r="A74" s="21" t="s">
        <v>236</v>
      </c>
      <c r="B74" s="34" t="s">
        <v>371</v>
      </c>
      <c r="C74" s="27" t="s">
        <v>25</v>
      </c>
      <c r="D74" s="24">
        <v>147</v>
      </c>
      <c r="E74" s="28"/>
      <c r="F74" s="75">
        <f t="shared" si="40"/>
        <v>0</v>
      </c>
      <c r="G74" s="24"/>
      <c r="H74" s="75">
        <f t="shared" si="41"/>
        <v>0</v>
      </c>
      <c r="I74" s="24"/>
      <c r="J74" s="75">
        <f t="shared" si="42"/>
        <v>0</v>
      </c>
      <c r="K74" s="54">
        <f t="shared" si="43"/>
        <v>0</v>
      </c>
      <c r="M74" s="25"/>
      <c r="N74" s="25"/>
      <c r="O74" s="25"/>
      <c r="P74" s="25"/>
      <c r="Q74" s="25"/>
      <c r="R74" s="25"/>
      <c r="S74" s="25"/>
    </row>
    <row r="75" spans="1:19" s="4" customFormat="1" ht="15" x14ac:dyDescent="0.2">
      <c r="A75" s="21" t="s">
        <v>237</v>
      </c>
      <c r="B75" s="34" t="s">
        <v>164</v>
      </c>
      <c r="C75" s="27" t="s">
        <v>44</v>
      </c>
      <c r="D75" s="24">
        <v>7</v>
      </c>
      <c r="E75" s="28"/>
      <c r="F75" s="75">
        <f t="shared" si="40"/>
        <v>0</v>
      </c>
      <c r="G75" s="24"/>
      <c r="H75" s="75">
        <f t="shared" si="41"/>
        <v>0</v>
      </c>
      <c r="I75" s="24"/>
      <c r="J75" s="75">
        <f t="shared" si="42"/>
        <v>0</v>
      </c>
      <c r="K75" s="54">
        <f t="shared" si="43"/>
        <v>0</v>
      </c>
      <c r="M75" s="25"/>
      <c r="N75" s="25"/>
      <c r="O75" s="25"/>
      <c r="P75" s="25"/>
      <c r="Q75" s="25"/>
      <c r="R75" s="25"/>
      <c r="S75" s="25"/>
    </row>
    <row r="76" spans="1:19" s="3" customFormat="1" ht="15" x14ac:dyDescent="0.3">
      <c r="A76" s="21" t="s">
        <v>238</v>
      </c>
      <c r="B76" s="33" t="s">
        <v>165</v>
      </c>
      <c r="C76" s="30" t="s">
        <v>44</v>
      </c>
      <c r="D76" s="24">
        <v>4</v>
      </c>
      <c r="E76" s="28"/>
      <c r="F76" s="75">
        <f t="shared" si="40"/>
        <v>0</v>
      </c>
      <c r="G76" s="24"/>
      <c r="H76" s="75">
        <f t="shared" si="41"/>
        <v>0</v>
      </c>
      <c r="I76" s="24"/>
      <c r="J76" s="75">
        <f t="shared" si="42"/>
        <v>0</v>
      </c>
      <c r="K76" s="54">
        <f t="shared" si="43"/>
        <v>0</v>
      </c>
      <c r="M76" s="25"/>
      <c r="N76" s="25"/>
      <c r="O76" s="25"/>
      <c r="P76" s="25"/>
      <c r="Q76" s="25"/>
      <c r="R76" s="25"/>
      <c r="S76" s="25"/>
    </row>
    <row r="77" spans="1:19" s="1" customFormat="1" ht="15" x14ac:dyDescent="0.2">
      <c r="A77" s="21" t="s">
        <v>239</v>
      </c>
      <c r="B77" s="34" t="s">
        <v>71</v>
      </c>
      <c r="C77" s="30" t="s">
        <v>53</v>
      </c>
      <c r="D77" s="24">
        <v>4</v>
      </c>
      <c r="E77" s="28"/>
      <c r="F77" s="75">
        <f t="shared" si="40"/>
        <v>0</v>
      </c>
      <c r="G77" s="24"/>
      <c r="H77" s="75">
        <f t="shared" si="41"/>
        <v>0</v>
      </c>
      <c r="I77" s="24"/>
      <c r="J77" s="75">
        <f t="shared" si="42"/>
        <v>0</v>
      </c>
      <c r="K77" s="54">
        <f t="shared" si="43"/>
        <v>0</v>
      </c>
      <c r="M77" s="25"/>
      <c r="N77" s="25"/>
      <c r="O77" s="25"/>
      <c r="P77" s="25"/>
      <c r="Q77" s="25"/>
      <c r="R77" s="25"/>
      <c r="S77" s="25"/>
    </row>
    <row r="78" spans="1:19" s="4" customFormat="1" ht="30" x14ac:dyDescent="0.2">
      <c r="A78" s="21" t="s">
        <v>240</v>
      </c>
      <c r="B78" s="34" t="s">
        <v>72</v>
      </c>
      <c r="C78" s="23" t="s">
        <v>24</v>
      </c>
      <c r="D78" s="24">
        <v>0.34</v>
      </c>
      <c r="E78" s="28"/>
      <c r="F78" s="75">
        <f t="shared" si="40"/>
        <v>0</v>
      </c>
      <c r="G78" s="24"/>
      <c r="H78" s="75">
        <f t="shared" si="41"/>
        <v>0</v>
      </c>
      <c r="I78" s="24"/>
      <c r="J78" s="75">
        <f t="shared" si="42"/>
        <v>0</v>
      </c>
      <c r="K78" s="54">
        <f t="shared" si="43"/>
        <v>0</v>
      </c>
      <c r="M78" s="25"/>
      <c r="N78" s="25"/>
      <c r="O78" s="25"/>
      <c r="P78" s="25"/>
      <c r="Q78" s="25"/>
      <c r="R78" s="25"/>
      <c r="S78" s="25"/>
    </row>
    <row r="79" spans="1:19" s="1" customFormat="1" ht="15" x14ac:dyDescent="0.2">
      <c r="A79" s="21" t="s">
        <v>241</v>
      </c>
      <c r="B79" s="34" t="s">
        <v>166</v>
      </c>
      <c r="C79" s="45" t="s">
        <v>44</v>
      </c>
      <c r="D79" s="24">
        <v>1</v>
      </c>
      <c r="E79" s="46"/>
      <c r="F79" s="75">
        <f t="shared" si="40"/>
        <v>0</v>
      </c>
      <c r="G79" s="24"/>
      <c r="H79" s="75">
        <f t="shared" si="41"/>
        <v>0</v>
      </c>
      <c r="I79" s="24"/>
      <c r="J79" s="75">
        <f t="shared" si="42"/>
        <v>0</v>
      </c>
      <c r="K79" s="54">
        <f t="shared" si="43"/>
        <v>0</v>
      </c>
      <c r="M79" s="25"/>
      <c r="N79" s="25"/>
      <c r="O79" s="25"/>
      <c r="P79" s="25"/>
      <c r="Q79" s="25"/>
      <c r="R79" s="25"/>
      <c r="S79" s="25"/>
    </row>
    <row r="80" spans="1:19" s="14" customFormat="1" ht="15" x14ac:dyDescent="0.2">
      <c r="A80" s="76" t="s">
        <v>242</v>
      </c>
      <c r="B80" s="43" t="s">
        <v>85</v>
      </c>
      <c r="C80" s="19"/>
      <c r="D80" s="19"/>
      <c r="E80" s="19"/>
      <c r="F80" s="57"/>
      <c r="G80" s="19"/>
      <c r="H80" s="57"/>
      <c r="I80" s="19"/>
      <c r="J80" s="57"/>
      <c r="K80" s="55"/>
      <c r="M80" s="25"/>
      <c r="N80" s="25"/>
      <c r="O80" s="25"/>
      <c r="P80" s="25"/>
      <c r="Q80" s="25"/>
      <c r="R80" s="25"/>
      <c r="S80" s="25"/>
    </row>
    <row r="81" spans="1:19" s="4" customFormat="1" ht="15" x14ac:dyDescent="0.2">
      <c r="A81" s="21" t="s">
        <v>243</v>
      </c>
      <c r="B81" s="34" t="s">
        <v>86</v>
      </c>
      <c r="C81" s="23" t="s">
        <v>24</v>
      </c>
      <c r="D81" s="24">
        <v>1.5</v>
      </c>
      <c r="E81" s="24"/>
      <c r="F81" s="75">
        <f t="shared" ref="F81:F84" si="44">ROUND(D81*E81,2)</f>
        <v>0</v>
      </c>
      <c r="G81" s="24"/>
      <c r="H81" s="75">
        <f t="shared" ref="H81:H84" si="45">ROUND(D81*G81,2)</f>
        <v>0</v>
      </c>
      <c r="I81" s="24"/>
      <c r="J81" s="75">
        <f t="shared" ref="J81:J84" si="46">ROUND(D81*I81,2)</f>
        <v>0</v>
      </c>
      <c r="K81" s="54">
        <f t="shared" ref="K81:K84" si="47">F81+H81+J81</f>
        <v>0</v>
      </c>
      <c r="M81" s="25"/>
      <c r="N81" s="25"/>
      <c r="O81" s="25"/>
      <c r="P81" s="25"/>
      <c r="Q81" s="25"/>
      <c r="R81" s="25"/>
      <c r="S81" s="25"/>
    </row>
    <row r="82" spans="1:19" s="4" customFormat="1" ht="30" x14ac:dyDescent="0.2">
      <c r="A82" s="21" t="s">
        <v>244</v>
      </c>
      <c r="B82" s="34" t="s">
        <v>87</v>
      </c>
      <c r="C82" s="23" t="s">
        <v>24</v>
      </c>
      <c r="D82" s="24">
        <v>2.2999999999999998</v>
      </c>
      <c r="E82" s="28"/>
      <c r="F82" s="75">
        <f t="shared" si="44"/>
        <v>0</v>
      </c>
      <c r="G82" s="24"/>
      <c r="H82" s="75">
        <f t="shared" si="45"/>
        <v>0</v>
      </c>
      <c r="I82" s="24"/>
      <c r="J82" s="75">
        <f t="shared" si="46"/>
        <v>0</v>
      </c>
      <c r="K82" s="54">
        <f t="shared" si="47"/>
        <v>0</v>
      </c>
      <c r="M82" s="25"/>
      <c r="N82" s="25"/>
      <c r="O82" s="25"/>
      <c r="P82" s="25"/>
      <c r="Q82" s="25"/>
      <c r="R82" s="25"/>
      <c r="S82" s="25"/>
    </row>
    <row r="83" spans="1:19" s="4" customFormat="1" ht="15" x14ac:dyDescent="0.2">
      <c r="A83" s="21" t="s">
        <v>245</v>
      </c>
      <c r="B83" s="34" t="s">
        <v>75</v>
      </c>
      <c r="C83" s="23" t="s">
        <v>24</v>
      </c>
      <c r="D83" s="24">
        <v>0.5</v>
      </c>
      <c r="E83" s="28"/>
      <c r="F83" s="75">
        <f t="shared" si="44"/>
        <v>0</v>
      </c>
      <c r="G83" s="24"/>
      <c r="H83" s="75">
        <f t="shared" si="45"/>
        <v>0</v>
      </c>
      <c r="I83" s="24"/>
      <c r="J83" s="75">
        <f t="shared" si="46"/>
        <v>0</v>
      </c>
      <c r="K83" s="54">
        <f t="shared" si="47"/>
        <v>0</v>
      </c>
      <c r="M83" s="25"/>
      <c r="N83" s="25"/>
      <c r="O83" s="25"/>
      <c r="P83" s="25"/>
      <c r="Q83" s="25"/>
      <c r="R83" s="25"/>
      <c r="S83" s="25"/>
    </row>
    <row r="84" spans="1:19" s="4" customFormat="1" ht="30" x14ac:dyDescent="0.2">
      <c r="A84" s="21" t="s">
        <v>246</v>
      </c>
      <c r="B84" s="34" t="s">
        <v>88</v>
      </c>
      <c r="C84" s="23" t="s">
        <v>24</v>
      </c>
      <c r="D84" s="24">
        <v>0.42</v>
      </c>
      <c r="E84" s="28"/>
      <c r="F84" s="75">
        <f t="shared" si="44"/>
        <v>0</v>
      </c>
      <c r="G84" s="24"/>
      <c r="H84" s="75">
        <f t="shared" si="45"/>
        <v>0</v>
      </c>
      <c r="I84" s="24"/>
      <c r="J84" s="75">
        <f t="shared" si="46"/>
        <v>0</v>
      </c>
      <c r="K84" s="54">
        <f t="shared" si="47"/>
        <v>0</v>
      </c>
      <c r="M84" s="25"/>
      <c r="N84" s="25"/>
      <c r="O84" s="25"/>
      <c r="P84" s="25"/>
      <c r="Q84" s="25"/>
      <c r="R84" s="25"/>
      <c r="S84" s="25"/>
    </row>
    <row r="85" spans="1:19" s="4" customFormat="1" ht="30" x14ac:dyDescent="0.2">
      <c r="A85" s="21" t="s">
        <v>247</v>
      </c>
      <c r="B85" s="34" t="s">
        <v>89</v>
      </c>
      <c r="C85" s="23" t="s">
        <v>24</v>
      </c>
      <c r="D85" s="24">
        <v>0.41</v>
      </c>
      <c r="E85" s="24"/>
      <c r="F85" s="75">
        <f t="shared" ref="F85:F100" si="48">ROUND(D85*E85,2)</f>
        <v>0</v>
      </c>
      <c r="G85" s="24"/>
      <c r="H85" s="75">
        <f t="shared" ref="H85:H100" si="49">ROUND(D85*G85,2)</f>
        <v>0</v>
      </c>
      <c r="I85" s="24"/>
      <c r="J85" s="75">
        <f t="shared" ref="J85:J100" si="50">ROUND(D85*I85,2)</f>
        <v>0</v>
      </c>
      <c r="K85" s="54">
        <f t="shared" ref="K85:K100" si="51">F85+H85+J85</f>
        <v>0</v>
      </c>
      <c r="M85" s="25"/>
      <c r="N85" s="25"/>
      <c r="O85" s="25"/>
      <c r="P85" s="25"/>
      <c r="Q85" s="25"/>
      <c r="R85" s="25"/>
      <c r="S85" s="25"/>
    </row>
    <row r="86" spans="1:19" s="4" customFormat="1" ht="15" x14ac:dyDescent="0.2">
      <c r="A86" s="21" t="s">
        <v>248</v>
      </c>
      <c r="B86" s="34" t="s">
        <v>90</v>
      </c>
      <c r="C86" s="27" t="s">
        <v>53</v>
      </c>
      <c r="D86" s="24">
        <v>19.13</v>
      </c>
      <c r="E86" s="28"/>
      <c r="F86" s="75">
        <f t="shared" si="48"/>
        <v>0</v>
      </c>
      <c r="G86" s="24"/>
      <c r="H86" s="75">
        <f t="shared" si="49"/>
        <v>0</v>
      </c>
      <c r="I86" s="24"/>
      <c r="J86" s="75">
        <f t="shared" si="50"/>
        <v>0</v>
      </c>
      <c r="K86" s="54">
        <f t="shared" si="51"/>
        <v>0</v>
      </c>
      <c r="M86" s="25"/>
      <c r="N86" s="25"/>
      <c r="O86" s="25"/>
      <c r="P86" s="25"/>
      <c r="Q86" s="25"/>
      <c r="R86" s="25"/>
      <c r="S86" s="25"/>
    </row>
    <row r="87" spans="1:19" s="4" customFormat="1" ht="15" x14ac:dyDescent="0.2">
      <c r="A87" s="21" t="s">
        <v>249</v>
      </c>
      <c r="B87" s="34" t="s">
        <v>76</v>
      </c>
      <c r="C87" s="27" t="s">
        <v>53</v>
      </c>
      <c r="D87" s="24">
        <v>6.83</v>
      </c>
      <c r="E87" s="28"/>
      <c r="F87" s="75">
        <f t="shared" si="48"/>
        <v>0</v>
      </c>
      <c r="G87" s="24"/>
      <c r="H87" s="75">
        <f t="shared" si="49"/>
        <v>0</v>
      </c>
      <c r="I87" s="24"/>
      <c r="J87" s="75">
        <f t="shared" si="50"/>
        <v>0</v>
      </c>
      <c r="K87" s="54">
        <f t="shared" si="51"/>
        <v>0</v>
      </c>
      <c r="M87" s="25"/>
      <c r="N87" s="25"/>
      <c r="O87" s="25"/>
      <c r="P87" s="25"/>
      <c r="Q87" s="25"/>
      <c r="R87" s="25"/>
      <c r="S87" s="25"/>
    </row>
    <row r="88" spans="1:19" s="4" customFormat="1" ht="30" x14ac:dyDescent="0.2">
      <c r="A88" s="21" t="s">
        <v>250</v>
      </c>
      <c r="B88" s="34" t="s">
        <v>77</v>
      </c>
      <c r="C88" s="23" t="s">
        <v>24</v>
      </c>
      <c r="D88" s="24">
        <v>1.51</v>
      </c>
      <c r="E88" s="28"/>
      <c r="F88" s="75">
        <f t="shared" si="48"/>
        <v>0</v>
      </c>
      <c r="G88" s="24"/>
      <c r="H88" s="75">
        <f t="shared" si="49"/>
        <v>0</v>
      </c>
      <c r="I88" s="24"/>
      <c r="J88" s="75">
        <f t="shared" si="50"/>
        <v>0</v>
      </c>
      <c r="K88" s="54">
        <f t="shared" si="51"/>
        <v>0</v>
      </c>
      <c r="M88" s="25"/>
      <c r="N88" s="25"/>
      <c r="O88" s="25"/>
      <c r="P88" s="25"/>
      <c r="Q88" s="25"/>
      <c r="R88" s="25"/>
      <c r="S88" s="25"/>
    </row>
    <row r="89" spans="1:19" s="3" customFormat="1" ht="30" x14ac:dyDescent="0.3">
      <c r="A89" s="21" t="s">
        <v>251</v>
      </c>
      <c r="B89" s="33" t="s">
        <v>91</v>
      </c>
      <c r="C89" s="23" t="s">
        <v>23</v>
      </c>
      <c r="D89" s="24">
        <v>0.24</v>
      </c>
      <c r="E89" s="28"/>
      <c r="F89" s="75">
        <f t="shared" si="48"/>
        <v>0</v>
      </c>
      <c r="G89" s="24"/>
      <c r="H89" s="75">
        <f t="shared" si="49"/>
        <v>0</v>
      </c>
      <c r="I89" s="24"/>
      <c r="J89" s="75">
        <f t="shared" si="50"/>
        <v>0</v>
      </c>
      <c r="K89" s="54">
        <f t="shared" si="51"/>
        <v>0</v>
      </c>
      <c r="M89" s="25"/>
      <c r="N89" s="25"/>
      <c r="O89" s="25"/>
      <c r="P89" s="25"/>
      <c r="Q89" s="25"/>
      <c r="R89" s="25"/>
      <c r="S89" s="25"/>
    </row>
    <row r="90" spans="1:19" s="1" customFormat="1" ht="15" x14ac:dyDescent="0.2">
      <c r="A90" s="21" t="s">
        <v>252</v>
      </c>
      <c r="B90" s="34" t="s">
        <v>78</v>
      </c>
      <c r="C90" s="23" t="s">
        <v>23</v>
      </c>
      <c r="D90" s="24">
        <v>0.48</v>
      </c>
      <c r="E90" s="28"/>
      <c r="F90" s="75">
        <f t="shared" si="48"/>
        <v>0</v>
      </c>
      <c r="G90" s="24"/>
      <c r="H90" s="75">
        <f t="shared" si="49"/>
        <v>0</v>
      </c>
      <c r="I90" s="24"/>
      <c r="J90" s="75">
        <f t="shared" si="50"/>
        <v>0</v>
      </c>
      <c r="K90" s="54">
        <f t="shared" si="51"/>
        <v>0</v>
      </c>
      <c r="M90" s="25"/>
      <c r="N90" s="25"/>
      <c r="O90" s="25"/>
      <c r="P90" s="25"/>
      <c r="Q90" s="25"/>
      <c r="R90" s="25"/>
      <c r="S90" s="25"/>
    </row>
    <row r="91" spans="1:19" s="4" customFormat="1" ht="15" x14ac:dyDescent="0.2">
      <c r="A91" s="21" t="s">
        <v>253</v>
      </c>
      <c r="B91" s="34" t="s">
        <v>79</v>
      </c>
      <c r="C91" s="30" t="s">
        <v>53</v>
      </c>
      <c r="D91" s="24">
        <v>15.4</v>
      </c>
      <c r="E91" s="28"/>
      <c r="F91" s="75">
        <f t="shared" si="48"/>
        <v>0</v>
      </c>
      <c r="G91" s="24"/>
      <c r="H91" s="75">
        <f t="shared" si="49"/>
        <v>0</v>
      </c>
      <c r="I91" s="24"/>
      <c r="J91" s="75">
        <f t="shared" si="50"/>
        <v>0</v>
      </c>
      <c r="K91" s="54">
        <f t="shared" si="51"/>
        <v>0</v>
      </c>
      <c r="M91" s="25"/>
      <c r="N91" s="25"/>
      <c r="O91" s="25"/>
      <c r="P91" s="25"/>
      <c r="Q91" s="25"/>
      <c r="R91" s="25"/>
      <c r="S91" s="25"/>
    </row>
    <row r="92" spans="1:19" s="1" customFormat="1" ht="15" x14ac:dyDescent="0.2">
      <c r="A92" s="21" t="s">
        <v>254</v>
      </c>
      <c r="B92" s="34" t="s">
        <v>167</v>
      </c>
      <c r="C92" s="45" t="s">
        <v>25</v>
      </c>
      <c r="D92" s="24">
        <v>13</v>
      </c>
      <c r="E92" s="46"/>
      <c r="F92" s="75">
        <f t="shared" si="48"/>
        <v>0</v>
      </c>
      <c r="G92" s="24"/>
      <c r="H92" s="75">
        <f t="shared" si="49"/>
        <v>0</v>
      </c>
      <c r="I92" s="24"/>
      <c r="J92" s="75">
        <f t="shared" si="50"/>
        <v>0</v>
      </c>
      <c r="K92" s="54">
        <f t="shared" si="51"/>
        <v>0</v>
      </c>
      <c r="M92" s="25"/>
      <c r="N92" s="25"/>
      <c r="O92" s="25"/>
      <c r="P92" s="25"/>
      <c r="Q92" s="25"/>
      <c r="R92" s="25"/>
      <c r="S92" s="25"/>
    </row>
    <row r="93" spans="1:19" s="1" customFormat="1" ht="15" x14ac:dyDescent="0.2">
      <c r="A93" s="21" t="s">
        <v>255</v>
      </c>
      <c r="B93" s="34" t="s">
        <v>168</v>
      </c>
      <c r="C93" s="45" t="s">
        <v>44</v>
      </c>
      <c r="D93" s="24">
        <v>1</v>
      </c>
      <c r="E93" s="46"/>
      <c r="F93" s="75">
        <f t="shared" si="48"/>
        <v>0</v>
      </c>
      <c r="G93" s="24"/>
      <c r="H93" s="75">
        <f t="shared" si="49"/>
        <v>0</v>
      </c>
      <c r="I93" s="24"/>
      <c r="J93" s="75">
        <f t="shared" si="50"/>
        <v>0</v>
      </c>
      <c r="K93" s="54">
        <f t="shared" si="51"/>
        <v>0</v>
      </c>
      <c r="M93" s="25"/>
      <c r="N93" s="25"/>
      <c r="O93" s="25"/>
      <c r="P93" s="25"/>
      <c r="Q93" s="25"/>
      <c r="R93" s="25"/>
      <c r="S93" s="25"/>
    </row>
    <row r="94" spans="1:19" s="29" customFormat="1" ht="15" x14ac:dyDescent="0.3">
      <c r="A94" s="21" t="s">
        <v>256</v>
      </c>
      <c r="B94" s="34" t="s">
        <v>163</v>
      </c>
      <c r="C94" s="23" t="s">
        <v>44</v>
      </c>
      <c r="D94" s="24">
        <v>1</v>
      </c>
      <c r="E94" s="24"/>
      <c r="F94" s="75">
        <f t="shared" si="48"/>
        <v>0</v>
      </c>
      <c r="G94" s="24"/>
      <c r="H94" s="75">
        <f t="shared" si="49"/>
        <v>0</v>
      </c>
      <c r="I94" s="24"/>
      <c r="J94" s="75">
        <f t="shared" si="50"/>
        <v>0</v>
      </c>
      <c r="K94" s="54">
        <f t="shared" si="51"/>
        <v>0</v>
      </c>
      <c r="M94" s="25"/>
      <c r="N94" s="25"/>
      <c r="O94" s="25"/>
      <c r="P94" s="25"/>
      <c r="Q94" s="25"/>
      <c r="R94" s="25"/>
      <c r="S94" s="25"/>
    </row>
    <row r="95" spans="1:19" s="4" customFormat="1" ht="15" x14ac:dyDescent="0.2">
      <c r="A95" s="21" t="s">
        <v>257</v>
      </c>
      <c r="B95" s="47" t="s">
        <v>169</v>
      </c>
      <c r="C95" s="48" t="s">
        <v>25</v>
      </c>
      <c r="D95" s="24">
        <v>11</v>
      </c>
      <c r="E95" s="49"/>
      <c r="F95" s="75">
        <f t="shared" si="48"/>
        <v>0</v>
      </c>
      <c r="G95" s="24"/>
      <c r="H95" s="75">
        <f t="shared" si="49"/>
        <v>0</v>
      </c>
      <c r="I95" s="24"/>
      <c r="J95" s="75">
        <f t="shared" si="50"/>
        <v>0</v>
      </c>
      <c r="K95" s="54">
        <f t="shared" si="51"/>
        <v>0</v>
      </c>
      <c r="M95" s="25"/>
      <c r="N95" s="25"/>
      <c r="O95" s="25"/>
      <c r="P95" s="25"/>
      <c r="Q95" s="25"/>
      <c r="R95" s="25"/>
      <c r="S95" s="25"/>
    </row>
    <row r="96" spans="1:19" s="4" customFormat="1" ht="15" x14ac:dyDescent="0.2">
      <c r="A96" s="21" t="s">
        <v>258</v>
      </c>
      <c r="B96" s="22" t="s">
        <v>170</v>
      </c>
      <c r="C96" s="30" t="s">
        <v>44</v>
      </c>
      <c r="D96" s="24">
        <v>1</v>
      </c>
      <c r="E96" s="24"/>
      <c r="F96" s="75">
        <f t="shared" si="48"/>
        <v>0</v>
      </c>
      <c r="G96" s="24"/>
      <c r="H96" s="75">
        <f t="shared" si="49"/>
        <v>0</v>
      </c>
      <c r="I96" s="24"/>
      <c r="J96" s="75">
        <f t="shared" si="50"/>
        <v>0</v>
      </c>
      <c r="K96" s="54">
        <f t="shared" si="51"/>
        <v>0</v>
      </c>
      <c r="M96" s="25"/>
      <c r="N96" s="25"/>
      <c r="O96" s="25"/>
      <c r="P96" s="25"/>
      <c r="Q96" s="25"/>
      <c r="R96" s="25"/>
      <c r="S96" s="25"/>
    </row>
    <row r="97" spans="1:19" s="4" customFormat="1" ht="15" x14ac:dyDescent="0.2">
      <c r="A97" s="21" t="s">
        <v>259</v>
      </c>
      <c r="B97" s="33" t="s">
        <v>171</v>
      </c>
      <c r="C97" s="27" t="s">
        <v>44</v>
      </c>
      <c r="D97" s="24">
        <v>2</v>
      </c>
      <c r="E97" s="38"/>
      <c r="F97" s="75">
        <f t="shared" si="48"/>
        <v>0</v>
      </c>
      <c r="G97" s="24"/>
      <c r="H97" s="75">
        <f t="shared" si="49"/>
        <v>0</v>
      </c>
      <c r="I97" s="24"/>
      <c r="J97" s="75">
        <f t="shared" si="50"/>
        <v>0</v>
      </c>
      <c r="K97" s="54">
        <f t="shared" si="51"/>
        <v>0</v>
      </c>
      <c r="M97" s="25"/>
      <c r="N97" s="25"/>
      <c r="O97" s="25"/>
      <c r="P97" s="25"/>
      <c r="Q97" s="25"/>
      <c r="R97" s="25"/>
      <c r="S97" s="25"/>
    </row>
    <row r="98" spans="1:19" s="4" customFormat="1" ht="15" x14ac:dyDescent="0.2">
      <c r="A98" s="21" t="s">
        <v>260</v>
      </c>
      <c r="B98" s="33" t="s">
        <v>80</v>
      </c>
      <c r="C98" s="30" t="s">
        <v>53</v>
      </c>
      <c r="D98" s="24">
        <v>3</v>
      </c>
      <c r="E98" s="38"/>
      <c r="F98" s="75">
        <f t="shared" si="48"/>
        <v>0</v>
      </c>
      <c r="G98" s="24"/>
      <c r="H98" s="75">
        <f t="shared" si="49"/>
        <v>0</v>
      </c>
      <c r="I98" s="24"/>
      <c r="J98" s="75">
        <f t="shared" si="50"/>
        <v>0</v>
      </c>
      <c r="K98" s="54">
        <f t="shared" si="51"/>
        <v>0</v>
      </c>
      <c r="M98" s="25"/>
      <c r="N98" s="25"/>
      <c r="O98" s="25"/>
      <c r="P98" s="25"/>
      <c r="Q98" s="25"/>
      <c r="R98" s="25"/>
      <c r="S98" s="25"/>
    </row>
    <row r="99" spans="1:19" s="4" customFormat="1" ht="15" x14ac:dyDescent="0.2">
      <c r="A99" s="21" t="s">
        <v>261</v>
      </c>
      <c r="B99" s="33" t="s">
        <v>372</v>
      </c>
      <c r="C99" s="30" t="s">
        <v>44</v>
      </c>
      <c r="D99" s="24">
        <v>1</v>
      </c>
      <c r="E99" s="38"/>
      <c r="F99" s="75">
        <f t="shared" si="48"/>
        <v>0</v>
      </c>
      <c r="G99" s="24"/>
      <c r="H99" s="75">
        <f t="shared" si="49"/>
        <v>0</v>
      </c>
      <c r="I99" s="24"/>
      <c r="J99" s="75">
        <f t="shared" si="50"/>
        <v>0</v>
      </c>
      <c r="K99" s="54">
        <f t="shared" si="51"/>
        <v>0</v>
      </c>
      <c r="M99" s="25"/>
      <c r="N99" s="25"/>
      <c r="O99" s="25"/>
      <c r="P99" s="25"/>
      <c r="Q99" s="25"/>
      <c r="R99" s="25"/>
      <c r="S99" s="25"/>
    </row>
    <row r="100" spans="1:19" s="4" customFormat="1" ht="15" x14ac:dyDescent="0.2">
      <c r="A100" s="21" t="s">
        <v>262</v>
      </c>
      <c r="B100" s="34" t="s">
        <v>50</v>
      </c>
      <c r="C100" s="23" t="s">
        <v>24</v>
      </c>
      <c r="D100" s="24">
        <v>0.15386</v>
      </c>
      <c r="E100" s="38"/>
      <c r="F100" s="75">
        <f t="shared" si="48"/>
        <v>0</v>
      </c>
      <c r="G100" s="24"/>
      <c r="H100" s="75">
        <f t="shared" si="49"/>
        <v>0</v>
      </c>
      <c r="I100" s="24"/>
      <c r="J100" s="75">
        <f t="shared" si="50"/>
        <v>0</v>
      </c>
      <c r="K100" s="54">
        <f t="shared" si="51"/>
        <v>0</v>
      </c>
      <c r="M100" s="25"/>
      <c r="N100" s="25"/>
      <c r="O100" s="25"/>
      <c r="P100" s="25"/>
      <c r="Q100" s="25"/>
      <c r="R100" s="25"/>
      <c r="S100" s="25"/>
    </row>
    <row r="101" spans="1:19" s="4" customFormat="1" ht="15" x14ac:dyDescent="0.2">
      <c r="A101" s="21" t="s">
        <v>263</v>
      </c>
      <c r="B101" s="34" t="s">
        <v>51</v>
      </c>
      <c r="C101" s="23" t="s">
        <v>24</v>
      </c>
      <c r="D101" s="24">
        <v>0.11304000000000002</v>
      </c>
      <c r="E101" s="24"/>
      <c r="F101" s="75">
        <f t="shared" ref="F101:F116" si="52">ROUND(D101*E101,2)</f>
        <v>0</v>
      </c>
      <c r="G101" s="24"/>
      <c r="H101" s="75">
        <f t="shared" ref="H101:H116" si="53">ROUND(D101*G101,2)</f>
        <v>0</v>
      </c>
      <c r="I101" s="24"/>
      <c r="J101" s="75">
        <f t="shared" ref="J101:J116" si="54">ROUND(D101*I101,2)</f>
        <v>0</v>
      </c>
      <c r="K101" s="54">
        <f t="shared" ref="K101:K116" si="55">F101+H101+J101</f>
        <v>0</v>
      </c>
      <c r="M101" s="25"/>
      <c r="N101" s="25"/>
      <c r="O101" s="25"/>
      <c r="P101" s="25"/>
      <c r="Q101" s="25"/>
      <c r="R101" s="25"/>
      <c r="S101" s="25"/>
    </row>
    <row r="102" spans="1:19" s="4" customFormat="1" ht="15" x14ac:dyDescent="0.2">
      <c r="A102" s="21" t="s">
        <v>264</v>
      </c>
      <c r="B102" s="34" t="s">
        <v>52</v>
      </c>
      <c r="C102" s="23" t="s">
        <v>24</v>
      </c>
      <c r="D102" s="24">
        <v>0.19075500000000001</v>
      </c>
      <c r="E102" s="28"/>
      <c r="F102" s="75">
        <f t="shared" si="52"/>
        <v>0</v>
      </c>
      <c r="G102" s="24"/>
      <c r="H102" s="75">
        <f t="shared" si="53"/>
        <v>0</v>
      </c>
      <c r="I102" s="24"/>
      <c r="J102" s="75">
        <f t="shared" si="54"/>
        <v>0</v>
      </c>
      <c r="K102" s="54">
        <f t="shared" si="55"/>
        <v>0</v>
      </c>
      <c r="M102" s="25"/>
      <c r="N102" s="25"/>
      <c r="O102" s="25"/>
      <c r="P102" s="25"/>
      <c r="Q102" s="25"/>
      <c r="R102" s="25"/>
      <c r="S102" s="25"/>
    </row>
    <row r="103" spans="1:19" s="4" customFormat="1" ht="30" x14ac:dyDescent="0.2">
      <c r="A103" s="21" t="s">
        <v>265</v>
      </c>
      <c r="B103" s="34" t="s">
        <v>81</v>
      </c>
      <c r="C103" s="23" t="s">
        <v>23</v>
      </c>
      <c r="D103" s="24">
        <v>2.1</v>
      </c>
      <c r="E103" s="28"/>
      <c r="F103" s="75">
        <f t="shared" si="52"/>
        <v>0</v>
      </c>
      <c r="G103" s="24"/>
      <c r="H103" s="75">
        <f t="shared" si="53"/>
        <v>0</v>
      </c>
      <c r="I103" s="24"/>
      <c r="J103" s="75">
        <f t="shared" si="54"/>
        <v>0</v>
      </c>
      <c r="K103" s="54">
        <f t="shared" si="55"/>
        <v>0</v>
      </c>
      <c r="M103" s="25"/>
      <c r="N103" s="25"/>
      <c r="O103" s="25"/>
      <c r="P103" s="25"/>
      <c r="Q103" s="25"/>
      <c r="R103" s="25"/>
      <c r="S103" s="25"/>
    </row>
    <row r="104" spans="1:19" s="4" customFormat="1" ht="15" x14ac:dyDescent="0.2">
      <c r="A104" s="21" t="s">
        <v>266</v>
      </c>
      <c r="B104" s="34" t="s">
        <v>373</v>
      </c>
      <c r="C104" s="27" t="s">
        <v>53</v>
      </c>
      <c r="D104" s="24">
        <v>5.0999999999999996</v>
      </c>
      <c r="E104" s="28"/>
      <c r="F104" s="75">
        <f t="shared" si="52"/>
        <v>0</v>
      </c>
      <c r="G104" s="24"/>
      <c r="H104" s="75">
        <f t="shared" si="53"/>
        <v>0</v>
      </c>
      <c r="I104" s="24"/>
      <c r="J104" s="75">
        <f t="shared" si="54"/>
        <v>0</v>
      </c>
      <c r="K104" s="54">
        <f t="shared" si="55"/>
        <v>0</v>
      </c>
      <c r="M104" s="25"/>
      <c r="N104" s="25"/>
      <c r="O104" s="25"/>
      <c r="P104" s="25"/>
      <c r="Q104" s="25"/>
      <c r="R104" s="25"/>
      <c r="S104" s="25"/>
    </row>
    <row r="105" spans="1:19" s="3" customFormat="1" ht="30" x14ac:dyDescent="0.3">
      <c r="A105" s="21" t="s">
        <v>267</v>
      </c>
      <c r="B105" s="33" t="s">
        <v>82</v>
      </c>
      <c r="C105" s="23" t="s">
        <v>24</v>
      </c>
      <c r="D105" s="24">
        <v>0.05</v>
      </c>
      <c r="E105" s="28"/>
      <c r="F105" s="75">
        <f t="shared" si="52"/>
        <v>0</v>
      </c>
      <c r="G105" s="24"/>
      <c r="H105" s="75">
        <f t="shared" si="53"/>
        <v>0</v>
      </c>
      <c r="I105" s="24"/>
      <c r="J105" s="75">
        <f t="shared" si="54"/>
        <v>0</v>
      </c>
      <c r="K105" s="54">
        <f t="shared" si="55"/>
        <v>0</v>
      </c>
      <c r="M105" s="25"/>
      <c r="N105" s="25"/>
      <c r="O105" s="25"/>
      <c r="P105" s="25"/>
      <c r="Q105" s="25"/>
      <c r="R105" s="25"/>
      <c r="S105" s="25"/>
    </row>
    <row r="106" spans="1:19" s="1" customFormat="1" ht="30" x14ac:dyDescent="0.2">
      <c r="A106" s="21" t="s">
        <v>268</v>
      </c>
      <c r="B106" s="34" t="s">
        <v>92</v>
      </c>
      <c r="C106" s="23" t="s">
        <v>24</v>
      </c>
      <c r="D106" s="24">
        <v>6.1199999999999992</v>
      </c>
      <c r="E106" s="28"/>
      <c r="F106" s="75">
        <f t="shared" si="52"/>
        <v>0</v>
      </c>
      <c r="G106" s="24"/>
      <c r="H106" s="75">
        <f t="shared" si="53"/>
        <v>0</v>
      </c>
      <c r="I106" s="24"/>
      <c r="J106" s="75">
        <f t="shared" si="54"/>
        <v>0</v>
      </c>
      <c r="K106" s="54">
        <f t="shared" si="55"/>
        <v>0</v>
      </c>
      <c r="M106" s="25"/>
      <c r="N106" s="25"/>
      <c r="O106" s="25"/>
      <c r="P106" s="25"/>
      <c r="Q106" s="25"/>
      <c r="R106" s="25"/>
      <c r="S106" s="25"/>
    </row>
    <row r="107" spans="1:19" s="4" customFormat="1" ht="30" x14ac:dyDescent="0.2">
      <c r="A107" s="21" t="s">
        <v>269</v>
      </c>
      <c r="B107" s="34" t="s">
        <v>87</v>
      </c>
      <c r="C107" s="23" t="s">
        <v>24</v>
      </c>
      <c r="D107" s="24">
        <v>1.6</v>
      </c>
      <c r="E107" s="28"/>
      <c r="F107" s="75">
        <f t="shared" si="52"/>
        <v>0</v>
      </c>
      <c r="G107" s="24"/>
      <c r="H107" s="75">
        <f t="shared" si="53"/>
        <v>0</v>
      </c>
      <c r="I107" s="24"/>
      <c r="J107" s="75">
        <f t="shared" si="54"/>
        <v>0</v>
      </c>
      <c r="K107" s="54">
        <f t="shared" si="55"/>
        <v>0</v>
      </c>
      <c r="M107" s="25"/>
      <c r="N107" s="25"/>
      <c r="O107" s="25"/>
      <c r="P107" s="25"/>
      <c r="Q107" s="25"/>
      <c r="R107" s="25"/>
      <c r="S107" s="25"/>
    </row>
    <row r="108" spans="1:19" s="1" customFormat="1" ht="60" x14ac:dyDescent="0.2">
      <c r="A108" s="21" t="s">
        <v>270</v>
      </c>
      <c r="B108" s="34" t="s">
        <v>93</v>
      </c>
      <c r="C108" s="23" t="s">
        <v>24</v>
      </c>
      <c r="D108" s="24">
        <v>8</v>
      </c>
      <c r="E108" s="46"/>
      <c r="F108" s="75">
        <f t="shared" si="52"/>
        <v>0</v>
      </c>
      <c r="G108" s="24"/>
      <c r="H108" s="75">
        <f t="shared" si="53"/>
        <v>0</v>
      </c>
      <c r="I108" s="24"/>
      <c r="J108" s="75">
        <f t="shared" si="54"/>
        <v>0</v>
      </c>
      <c r="K108" s="54">
        <f t="shared" si="55"/>
        <v>0</v>
      </c>
      <c r="M108" s="25"/>
      <c r="N108" s="25"/>
      <c r="O108" s="25"/>
      <c r="P108" s="25"/>
      <c r="Q108" s="25"/>
      <c r="R108" s="25"/>
      <c r="S108" s="25"/>
    </row>
    <row r="109" spans="1:19" s="1" customFormat="1" ht="30" x14ac:dyDescent="0.2">
      <c r="A109" s="21" t="s">
        <v>271</v>
      </c>
      <c r="B109" s="34" t="s">
        <v>94</v>
      </c>
      <c r="C109" s="23" t="s">
        <v>24</v>
      </c>
      <c r="D109" s="24">
        <v>3.6679999999999997</v>
      </c>
      <c r="E109" s="46"/>
      <c r="F109" s="75">
        <f t="shared" si="52"/>
        <v>0</v>
      </c>
      <c r="G109" s="24"/>
      <c r="H109" s="75">
        <f t="shared" si="53"/>
        <v>0</v>
      </c>
      <c r="I109" s="24"/>
      <c r="J109" s="75">
        <f t="shared" si="54"/>
        <v>0</v>
      </c>
      <c r="K109" s="54">
        <f t="shared" si="55"/>
        <v>0</v>
      </c>
      <c r="M109" s="25"/>
      <c r="N109" s="25"/>
      <c r="O109" s="25"/>
      <c r="P109" s="25"/>
      <c r="Q109" s="25"/>
      <c r="R109" s="25"/>
      <c r="S109" s="25"/>
    </row>
    <row r="110" spans="1:19" s="29" customFormat="1" ht="30" x14ac:dyDescent="0.3">
      <c r="A110" s="21" t="s">
        <v>272</v>
      </c>
      <c r="B110" s="22" t="s">
        <v>95</v>
      </c>
      <c r="C110" s="23" t="s">
        <v>24</v>
      </c>
      <c r="D110" s="24">
        <v>4.5600000000000005</v>
      </c>
      <c r="E110" s="24"/>
      <c r="F110" s="75">
        <f t="shared" si="52"/>
        <v>0</v>
      </c>
      <c r="G110" s="24"/>
      <c r="H110" s="75">
        <f t="shared" si="53"/>
        <v>0</v>
      </c>
      <c r="I110" s="24"/>
      <c r="J110" s="75">
        <f t="shared" si="54"/>
        <v>0</v>
      </c>
      <c r="K110" s="54">
        <f t="shared" si="55"/>
        <v>0</v>
      </c>
      <c r="M110" s="25"/>
      <c r="N110" s="25"/>
      <c r="O110" s="25"/>
      <c r="P110" s="25"/>
      <c r="Q110" s="25"/>
      <c r="R110" s="25"/>
      <c r="S110" s="25"/>
    </row>
    <row r="111" spans="1:19" s="4" customFormat="1" ht="30" x14ac:dyDescent="0.2">
      <c r="A111" s="21" t="s">
        <v>273</v>
      </c>
      <c r="B111" s="47" t="s">
        <v>96</v>
      </c>
      <c r="C111" s="23" t="s">
        <v>24</v>
      </c>
      <c r="D111" s="24">
        <v>6.6899999999999995</v>
      </c>
      <c r="E111" s="49"/>
      <c r="F111" s="75">
        <f t="shared" si="52"/>
        <v>0</v>
      </c>
      <c r="G111" s="24"/>
      <c r="H111" s="75">
        <f t="shared" si="53"/>
        <v>0</v>
      </c>
      <c r="I111" s="24"/>
      <c r="J111" s="75">
        <f t="shared" si="54"/>
        <v>0</v>
      </c>
      <c r="K111" s="54">
        <f t="shared" si="55"/>
        <v>0</v>
      </c>
      <c r="M111" s="25"/>
      <c r="N111" s="25"/>
      <c r="O111" s="25"/>
      <c r="P111" s="25"/>
      <c r="Q111" s="25"/>
      <c r="R111" s="25"/>
      <c r="S111" s="25"/>
    </row>
    <row r="112" spans="1:19" s="4" customFormat="1" ht="30" x14ac:dyDescent="0.2">
      <c r="A112" s="21" t="s">
        <v>274</v>
      </c>
      <c r="B112" s="22" t="s">
        <v>97</v>
      </c>
      <c r="C112" s="23" t="s">
        <v>24</v>
      </c>
      <c r="D112" s="24">
        <v>3.96</v>
      </c>
      <c r="E112" s="24"/>
      <c r="F112" s="75">
        <f t="shared" si="52"/>
        <v>0</v>
      </c>
      <c r="G112" s="24"/>
      <c r="H112" s="75">
        <f t="shared" si="53"/>
        <v>0</v>
      </c>
      <c r="I112" s="24"/>
      <c r="J112" s="75">
        <f t="shared" si="54"/>
        <v>0</v>
      </c>
      <c r="K112" s="54">
        <f t="shared" si="55"/>
        <v>0</v>
      </c>
      <c r="M112" s="25"/>
      <c r="N112" s="25"/>
      <c r="O112" s="25"/>
      <c r="P112" s="25"/>
      <c r="Q112" s="25"/>
      <c r="R112" s="25"/>
      <c r="S112" s="25"/>
    </row>
    <row r="113" spans="1:19" s="4" customFormat="1" ht="30" x14ac:dyDescent="0.2">
      <c r="A113" s="21" t="s">
        <v>275</v>
      </c>
      <c r="B113" s="33" t="s">
        <v>83</v>
      </c>
      <c r="C113" s="23" t="s">
        <v>23</v>
      </c>
      <c r="D113" s="24">
        <v>8.5</v>
      </c>
      <c r="E113" s="38"/>
      <c r="F113" s="75">
        <f t="shared" si="52"/>
        <v>0</v>
      </c>
      <c r="G113" s="24"/>
      <c r="H113" s="75">
        <f t="shared" si="53"/>
        <v>0</v>
      </c>
      <c r="I113" s="24"/>
      <c r="J113" s="75">
        <f t="shared" si="54"/>
        <v>0</v>
      </c>
      <c r="K113" s="54">
        <f t="shared" si="55"/>
        <v>0</v>
      </c>
      <c r="M113" s="25"/>
      <c r="N113" s="25"/>
      <c r="O113" s="25"/>
      <c r="P113" s="25"/>
      <c r="Q113" s="25"/>
      <c r="R113" s="25"/>
      <c r="S113" s="25"/>
    </row>
    <row r="114" spans="1:19" s="4" customFormat="1" ht="15" x14ac:dyDescent="0.2">
      <c r="A114" s="21" t="s">
        <v>276</v>
      </c>
      <c r="B114" s="33" t="s">
        <v>98</v>
      </c>
      <c r="C114" s="44" t="s">
        <v>53</v>
      </c>
      <c r="D114" s="24">
        <v>31.86</v>
      </c>
      <c r="E114" s="38"/>
      <c r="F114" s="75">
        <f t="shared" si="52"/>
        <v>0</v>
      </c>
      <c r="G114" s="24"/>
      <c r="H114" s="75">
        <f t="shared" si="53"/>
        <v>0</v>
      </c>
      <c r="I114" s="24"/>
      <c r="J114" s="75">
        <f t="shared" si="54"/>
        <v>0</v>
      </c>
      <c r="K114" s="54">
        <f t="shared" si="55"/>
        <v>0</v>
      </c>
      <c r="M114" s="25"/>
      <c r="N114" s="25"/>
      <c r="O114" s="25"/>
      <c r="P114" s="25"/>
      <c r="Q114" s="25"/>
      <c r="R114" s="25"/>
      <c r="S114" s="25"/>
    </row>
    <row r="115" spans="1:19" s="4" customFormat="1" ht="30" hidden="1" x14ac:dyDescent="0.2">
      <c r="A115" s="21" t="s">
        <v>277</v>
      </c>
      <c r="B115" s="33" t="s">
        <v>84</v>
      </c>
      <c r="C115" s="23" t="s">
        <v>23</v>
      </c>
      <c r="D115" s="24">
        <v>1.2150000000000001</v>
      </c>
      <c r="E115" s="38"/>
      <c r="F115" s="75">
        <f t="shared" si="52"/>
        <v>0</v>
      </c>
      <c r="G115" s="24"/>
      <c r="H115" s="75">
        <f t="shared" si="53"/>
        <v>0</v>
      </c>
      <c r="I115" s="24"/>
      <c r="J115" s="75">
        <f t="shared" si="54"/>
        <v>0</v>
      </c>
      <c r="K115" s="54">
        <f t="shared" si="55"/>
        <v>0</v>
      </c>
      <c r="M115" s="25"/>
      <c r="N115" s="25"/>
      <c r="O115" s="25"/>
      <c r="P115" s="25"/>
      <c r="Q115" s="25"/>
      <c r="R115" s="25"/>
      <c r="S115" s="25"/>
    </row>
    <row r="116" spans="1:19" s="4" customFormat="1" ht="15" hidden="1" x14ac:dyDescent="0.2">
      <c r="A116" s="21" t="s">
        <v>278</v>
      </c>
      <c r="B116" s="34" t="s">
        <v>172</v>
      </c>
      <c r="C116" s="30" t="s">
        <v>53</v>
      </c>
      <c r="D116" s="24">
        <v>3</v>
      </c>
      <c r="E116" s="38"/>
      <c r="F116" s="75">
        <f t="shared" si="52"/>
        <v>0</v>
      </c>
      <c r="G116" s="24"/>
      <c r="H116" s="75">
        <f t="shared" si="53"/>
        <v>0</v>
      </c>
      <c r="I116" s="24"/>
      <c r="J116" s="75">
        <f t="shared" si="54"/>
        <v>0</v>
      </c>
      <c r="K116" s="54">
        <f t="shared" si="55"/>
        <v>0</v>
      </c>
      <c r="M116" s="25"/>
      <c r="N116" s="25"/>
      <c r="O116" s="25"/>
      <c r="P116" s="25"/>
      <c r="Q116" s="25"/>
      <c r="R116" s="25"/>
      <c r="S116" s="25"/>
    </row>
    <row r="117" spans="1:19" s="14" customFormat="1" ht="15" hidden="1" x14ac:dyDescent="0.2">
      <c r="A117" s="76" t="s">
        <v>279</v>
      </c>
      <c r="B117" s="43" t="s">
        <v>114</v>
      </c>
      <c r="C117" s="19"/>
      <c r="D117" s="19"/>
      <c r="E117" s="19"/>
      <c r="F117" s="57"/>
      <c r="G117" s="19"/>
      <c r="H117" s="57"/>
      <c r="I117" s="19"/>
      <c r="J117" s="57"/>
      <c r="K117" s="55"/>
      <c r="M117" s="25"/>
      <c r="N117" s="25"/>
      <c r="O117" s="25"/>
      <c r="P117" s="25"/>
      <c r="Q117" s="25"/>
      <c r="R117" s="25"/>
      <c r="S117" s="25"/>
    </row>
    <row r="118" spans="1:19" s="4" customFormat="1" ht="15" hidden="1" x14ac:dyDescent="0.2">
      <c r="A118" s="21" t="s">
        <v>280</v>
      </c>
      <c r="B118" s="34" t="s">
        <v>86</v>
      </c>
      <c r="C118" s="23" t="s">
        <v>24</v>
      </c>
      <c r="D118" s="24">
        <v>5.5</v>
      </c>
      <c r="E118" s="24"/>
      <c r="F118" s="75">
        <f t="shared" ref="F118:F121" si="56">ROUND(D118*E118,2)</f>
        <v>0</v>
      </c>
      <c r="G118" s="24"/>
      <c r="H118" s="75">
        <f t="shared" ref="H118:H121" si="57">ROUND(D118*G118,2)</f>
        <v>0</v>
      </c>
      <c r="I118" s="24"/>
      <c r="J118" s="75">
        <f t="shared" ref="J118:J121" si="58">ROUND(D118*I118,2)</f>
        <v>0</v>
      </c>
      <c r="K118" s="54">
        <f t="shared" ref="K118:K121" si="59">F118+H118+J118</f>
        <v>0</v>
      </c>
      <c r="M118" s="25"/>
      <c r="N118" s="25"/>
      <c r="O118" s="25"/>
      <c r="P118" s="25"/>
      <c r="Q118" s="25"/>
      <c r="R118" s="25"/>
      <c r="S118" s="25"/>
    </row>
    <row r="119" spans="1:19" s="4" customFormat="1" ht="30" hidden="1" x14ac:dyDescent="0.2">
      <c r="A119" s="21" t="s">
        <v>281</v>
      </c>
      <c r="B119" s="34" t="s">
        <v>87</v>
      </c>
      <c r="C119" s="23" t="s">
        <v>24</v>
      </c>
      <c r="D119" s="24">
        <v>3.5</v>
      </c>
      <c r="E119" s="28"/>
      <c r="F119" s="75">
        <f t="shared" si="56"/>
        <v>0</v>
      </c>
      <c r="G119" s="24"/>
      <c r="H119" s="75">
        <f t="shared" si="57"/>
        <v>0</v>
      </c>
      <c r="I119" s="24"/>
      <c r="J119" s="75">
        <f t="shared" si="58"/>
        <v>0</v>
      </c>
      <c r="K119" s="54">
        <f t="shared" si="59"/>
        <v>0</v>
      </c>
      <c r="M119" s="25"/>
      <c r="N119" s="25"/>
      <c r="O119" s="25"/>
      <c r="P119" s="25"/>
      <c r="Q119" s="25"/>
      <c r="R119" s="25"/>
      <c r="S119" s="25"/>
    </row>
    <row r="120" spans="1:19" s="4" customFormat="1" ht="30" hidden="1" x14ac:dyDescent="0.2">
      <c r="A120" s="21" t="s">
        <v>282</v>
      </c>
      <c r="B120" s="34" t="s">
        <v>106</v>
      </c>
      <c r="C120" s="23" t="s">
        <v>24</v>
      </c>
      <c r="D120" s="24">
        <v>17.53</v>
      </c>
      <c r="E120" s="28"/>
      <c r="F120" s="75">
        <f t="shared" si="56"/>
        <v>0</v>
      </c>
      <c r="G120" s="24"/>
      <c r="H120" s="75">
        <f t="shared" si="57"/>
        <v>0</v>
      </c>
      <c r="I120" s="24"/>
      <c r="J120" s="75">
        <f t="shared" si="58"/>
        <v>0</v>
      </c>
      <c r="K120" s="54">
        <f t="shared" si="59"/>
        <v>0</v>
      </c>
      <c r="M120" s="25"/>
      <c r="N120" s="25"/>
      <c r="O120" s="25"/>
      <c r="P120" s="25"/>
      <c r="Q120" s="25"/>
      <c r="R120" s="25"/>
      <c r="S120" s="25"/>
    </row>
    <row r="121" spans="1:19" s="4" customFormat="1" ht="15" hidden="1" x14ac:dyDescent="0.2">
      <c r="A121" s="21" t="s">
        <v>283</v>
      </c>
      <c r="B121" s="34" t="s">
        <v>99</v>
      </c>
      <c r="C121" s="23" t="s">
        <v>24</v>
      </c>
      <c r="D121" s="24">
        <v>6.83</v>
      </c>
      <c r="E121" s="28"/>
      <c r="F121" s="75">
        <f t="shared" si="56"/>
        <v>0</v>
      </c>
      <c r="G121" s="24"/>
      <c r="H121" s="75">
        <f t="shared" si="57"/>
        <v>0</v>
      </c>
      <c r="I121" s="24"/>
      <c r="J121" s="75">
        <f t="shared" si="58"/>
        <v>0</v>
      </c>
      <c r="K121" s="54">
        <f t="shared" si="59"/>
        <v>0</v>
      </c>
      <c r="M121" s="25"/>
      <c r="N121" s="25"/>
      <c r="O121" s="25"/>
      <c r="P121" s="25"/>
      <c r="Q121" s="25"/>
      <c r="R121" s="25"/>
      <c r="S121" s="25"/>
    </row>
    <row r="122" spans="1:19" s="4" customFormat="1" ht="15" hidden="1" x14ac:dyDescent="0.2">
      <c r="A122" s="21" t="s">
        <v>284</v>
      </c>
      <c r="B122" s="34" t="s">
        <v>107</v>
      </c>
      <c r="C122" s="23" t="s">
        <v>24</v>
      </c>
      <c r="D122" s="24">
        <v>1.1499999999999999</v>
      </c>
      <c r="E122" s="24"/>
      <c r="F122" s="75">
        <f t="shared" ref="F122:F137" si="60">ROUND(D122*E122,2)</f>
        <v>0</v>
      </c>
      <c r="G122" s="24"/>
      <c r="H122" s="75">
        <f t="shared" ref="H122:H137" si="61">ROUND(D122*G122,2)</f>
        <v>0</v>
      </c>
      <c r="I122" s="24"/>
      <c r="J122" s="75">
        <f t="shared" ref="J122:J137" si="62">ROUND(D122*I122,2)</f>
        <v>0</v>
      </c>
      <c r="K122" s="54">
        <f t="shared" ref="K122:K137" si="63">F122+H122+J122</f>
        <v>0</v>
      </c>
      <c r="M122" s="25"/>
      <c r="N122" s="25"/>
      <c r="O122" s="25"/>
      <c r="P122" s="25"/>
      <c r="Q122" s="25"/>
      <c r="R122" s="25"/>
      <c r="S122" s="25"/>
    </row>
    <row r="123" spans="1:19" s="4" customFormat="1" ht="15" hidden="1" x14ac:dyDescent="0.2">
      <c r="A123" s="21" t="s">
        <v>285</v>
      </c>
      <c r="B123" s="34" t="s">
        <v>108</v>
      </c>
      <c r="C123" s="23" t="s">
        <v>24</v>
      </c>
      <c r="D123" s="24">
        <v>0.99</v>
      </c>
      <c r="E123" s="28"/>
      <c r="F123" s="75">
        <f t="shared" si="60"/>
        <v>0</v>
      </c>
      <c r="G123" s="24"/>
      <c r="H123" s="75">
        <f t="shared" si="61"/>
        <v>0</v>
      </c>
      <c r="I123" s="24"/>
      <c r="J123" s="75">
        <f t="shared" si="62"/>
        <v>0</v>
      </c>
      <c r="K123" s="54">
        <f t="shared" si="63"/>
        <v>0</v>
      </c>
      <c r="M123" s="25"/>
      <c r="N123" s="25"/>
      <c r="O123" s="25"/>
      <c r="P123" s="25"/>
      <c r="Q123" s="25"/>
      <c r="R123" s="25"/>
      <c r="S123" s="25"/>
    </row>
    <row r="124" spans="1:19" s="4" customFormat="1" ht="45" hidden="1" x14ac:dyDescent="0.2">
      <c r="A124" s="21" t="s">
        <v>286</v>
      </c>
      <c r="B124" s="34" t="s">
        <v>100</v>
      </c>
      <c r="C124" s="23" t="s">
        <v>23</v>
      </c>
      <c r="D124" s="24">
        <v>24.3</v>
      </c>
      <c r="E124" s="28"/>
      <c r="F124" s="75">
        <f t="shared" si="60"/>
        <v>0</v>
      </c>
      <c r="G124" s="24"/>
      <c r="H124" s="75">
        <f t="shared" si="61"/>
        <v>0</v>
      </c>
      <c r="I124" s="24"/>
      <c r="J124" s="75">
        <f t="shared" si="62"/>
        <v>0</v>
      </c>
      <c r="K124" s="54">
        <f t="shared" si="63"/>
        <v>0</v>
      </c>
      <c r="M124" s="25"/>
      <c r="N124" s="25"/>
      <c r="O124" s="25"/>
      <c r="P124" s="25"/>
      <c r="Q124" s="25"/>
      <c r="R124" s="25"/>
      <c r="S124" s="25"/>
    </row>
    <row r="125" spans="1:19" s="4" customFormat="1" ht="30" hidden="1" x14ac:dyDescent="0.2">
      <c r="A125" s="21" t="s">
        <v>287</v>
      </c>
      <c r="B125" s="34" t="s">
        <v>101</v>
      </c>
      <c r="C125" s="23" t="s">
        <v>24</v>
      </c>
      <c r="D125" s="24">
        <v>4.4400000000000004</v>
      </c>
      <c r="E125" s="28"/>
      <c r="F125" s="75">
        <f t="shared" si="60"/>
        <v>0</v>
      </c>
      <c r="G125" s="24"/>
      <c r="H125" s="75">
        <f t="shared" si="61"/>
        <v>0</v>
      </c>
      <c r="I125" s="24"/>
      <c r="J125" s="75">
        <f t="shared" si="62"/>
        <v>0</v>
      </c>
      <c r="K125" s="54">
        <f t="shared" si="63"/>
        <v>0</v>
      </c>
      <c r="M125" s="25"/>
      <c r="N125" s="25"/>
      <c r="O125" s="25"/>
      <c r="P125" s="25"/>
      <c r="Q125" s="25"/>
      <c r="R125" s="25"/>
      <c r="S125" s="25"/>
    </row>
    <row r="126" spans="1:19" s="3" customFormat="1" ht="15" hidden="1" x14ac:dyDescent="0.3">
      <c r="A126" s="21" t="s">
        <v>288</v>
      </c>
      <c r="B126" s="33" t="s">
        <v>102</v>
      </c>
      <c r="C126" s="30" t="s">
        <v>53</v>
      </c>
      <c r="D126" s="24">
        <v>246.5</v>
      </c>
      <c r="E126" s="28"/>
      <c r="F126" s="75">
        <f t="shared" si="60"/>
        <v>0</v>
      </c>
      <c r="G126" s="24"/>
      <c r="H126" s="75">
        <f t="shared" si="61"/>
        <v>0</v>
      </c>
      <c r="I126" s="24"/>
      <c r="J126" s="75">
        <f t="shared" si="62"/>
        <v>0</v>
      </c>
      <c r="K126" s="54">
        <f t="shared" si="63"/>
        <v>0</v>
      </c>
      <c r="M126" s="25"/>
      <c r="N126" s="25"/>
      <c r="O126" s="25"/>
      <c r="P126" s="25"/>
      <c r="Q126" s="25"/>
      <c r="R126" s="25"/>
      <c r="S126" s="25"/>
    </row>
    <row r="127" spans="1:19" s="1" customFormat="1" ht="30" hidden="1" x14ac:dyDescent="0.2">
      <c r="A127" s="21" t="s">
        <v>289</v>
      </c>
      <c r="B127" s="34" t="s">
        <v>91</v>
      </c>
      <c r="C127" s="23" t="s">
        <v>23</v>
      </c>
      <c r="D127" s="24">
        <v>1.7</v>
      </c>
      <c r="E127" s="28"/>
      <c r="F127" s="75">
        <f t="shared" si="60"/>
        <v>0</v>
      </c>
      <c r="G127" s="24"/>
      <c r="H127" s="75">
        <f t="shared" si="61"/>
        <v>0</v>
      </c>
      <c r="I127" s="24"/>
      <c r="J127" s="75">
        <f t="shared" si="62"/>
        <v>0</v>
      </c>
      <c r="K127" s="54">
        <f t="shared" si="63"/>
        <v>0</v>
      </c>
      <c r="M127" s="25"/>
      <c r="N127" s="25"/>
      <c r="O127" s="25"/>
      <c r="P127" s="25"/>
      <c r="Q127" s="25"/>
      <c r="R127" s="25"/>
      <c r="S127" s="25"/>
    </row>
    <row r="128" spans="1:19" s="4" customFormat="1" ht="15" hidden="1" x14ac:dyDescent="0.2">
      <c r="A128" s="21" t="s">
        <v>290</v>
      </c>
      <c r="B128" s="34" t="s">
        <v>103</v>
      </c>
      <c r="C128" s="23" t="s">
        <v>23</v>
      </c>
      <c r="D128" s="24">
        <v>1.5</v>
      </c>
      <c r="E128" s="28"/>
      <c r="F128" s="75">
        <f t="shared" si="60"/>
        <v>0</v>
      </c>
      <c r="G128" s="24"/>
      <c r="H128" s="75">
        <f t="shared" si="61"/>
        <v>0</v>
      </c>
      <c r="I128" s="24"/>
      <c r="J128" s="75">
        <f t="shared" si="62"/>
        <v>0</v>
      </c>
      <c r="K128" s="54">
        <f t="shared" si="63"/>
        <v>0</v>
      </c>
      <c r="M128" s="25"/>
      <c r="N128" s="25"/>
      <c r="O128" s="25"/>
      <c r="P128" s="25"/>
      <c r="Q128" s="25"/>
      <c r="R128" s="25"/>
      <c r="S128" s="25"/>
    </row>
    <row r="129" spans="1:19" s="1" customFormat="1" ht="15" hidden="1" x14ac:dyDescent="0.2">
      <c r="A129" s="21" t="s">
        <v>291</v>
      </c>
      <c r="B129" s="34" t="s">
        <v>104</v>
      </c>
      <c r="C129" s="45" t="s">
        <v>53</v>
      </c>
      <c r="D129" s="24">
        <v>31</v>
      </c>
      <c r="E129" s="46"/>
      <c r="F129" s="75">
        <f t="shared" si="60"/>
        <v>0</v>
      </c>
      <c r="G129" s="24"/>
      <c r="H129" s="75">
        <f t="shared" si="61"/>
        <v>0</v>
      </c>
      <c r="I129" s="24"/>
      <c r="J129" s="75">
        <f t="shared" si="62"/>
        <v>0</v>
      </c>
      <c r="K129" s="54">
        <f t="shared" si="63"/>
        <v>0</v>
      </c>
      <c r="M129" s="25"/>
      <c r="N129" s="25"/>
      <c r="O129" s="25"/>
      <c r="P129" s="25"/>
      <c r="Q129" s="25"/>
      <c r="R129" s="25"/>
      <c r="S129" s="25"/>
    </row>
    <row r="130" spans="1:19" s="1" customFormat="1" ht="15" hidden="1" x14ac:dyDescent="0.2">
      <c r="A130" s="21" t="s">
        <v>292</v>
      </c>
      <c r="B130" s="34" t="s">
        <v>109</v>
      </c>
      <c r="C130" s="45" t="s">
        <v>53</v>
      </c>
      <c r="D130" s="24">
        <v>3.4</v>
      </c>
      <c r="E130" s="46"/>
      <c r="F130" s="75">
        <f t="shared" si="60"/>
        <v>0</v>
      </c>
      <c r="G130" s="24"/>
      <c r="H130" s="75">
        <f t="shared" si="61"/>
        <v>0</v>
      </c>
      <c r="I130" s="24"/>
      <c r="J130" s="75">
        <f t="shared" si="62"/>
        <v>0</v>
      </c>
      <c r="K130" s="54">
        <f t="shared" si="63"/>
        <v>0</v>
      </c>
      <c r="M130" s="25"/>
      <c r="N130" s="25"/>
      <c r="O130" s="25"/>
      <c r="P130" s="25"/>
      <c r="Q130" s="25"/>
      <c r="R130" s="25"/>
      <c r="S130" s="25"/>
    </row>
    <row r="131" spans="1:19" s="29" customFormat="1" ht="15" hidden="1" x14ac:dyDescent="0.3">
      <c r="A131" s="21" t="s">
        <v>293</v>
      </c>
      <c r="B131" s="22" t="s">
        <v>110</v>
      </c>
      <c r="C131" s="23" t="s">
        <v>53</v>
      </c>
      <c r="D131" s="24">
        <v>5.46</v>
      </c>
      <c r="E131" s="24"/>
      <c r="F131" s="75">
        <f t="shared" si="60"/>
        <v>0</v>
      </c>
      <c r="G131" s="24"/>
      <c r="H131" s="75">
        <f t="shared" si="61"/>
        <v>0</v>
      </c>
      <c r="I131" s="24"/>
      <c r="J131" s="75">
        <f t="shared" si="62"/>
        <v>0</v>
      </c>
      <c r="K131" s="54">
        <f t="shared" si="63"/>
        <v>0</v>
      </c>
      <c r="M131" s="25"/>
      <c r="N131" s="25"/>
      <c r="O131" s="25"/>
      <c r="P131" s="25"/>
      <c r="Q131" s="25"/>
      <c r="R131" s="25"/>
      <c r="S131" s="25"/>
    </row>
    <row r="132" spans="1:19" s="4" customFormat="1" ht="15" hidden="1" x14ac:dyDescent="0.2">
      <c r="A132" s="21" t="s">
        <v>294</v>
      </c>
      <c r="B132" s="47" t="s">
        <v>111</v>
      </c>
      <c r="C132" s="48" t="s">
        <v>53</v>
      </c>
      <c r="D132" s="24">
        <v>2.75</v>
      </c>
      <c r="E132" s="49"/>
      <c r="F132" s="75">
        <f t="shared" si="60"/>
        <v>0</v>
      </c>
      <c r="G132" s="24"/>
      <c r="H132" s="75">
        <f t="shared" si="61"/>
        <v>0</v>
      </c>
      <c r="I132" s="24"/>
      <c r="J132" s="75">
        <f t="shared" si="62"/>
        <v>0</v>
      </c>
      <c r="K132" s="54">
        <f t="shared" si="63"/>
        <v>0</v>
      </c>
      <c r="M132" s="25"/>
      <c r="N132" s="25"/>
      <c r="O132" s="25"/>
      <c r="P132" s="25"/>
      <c r="Q132" s="25"/>
      <c r="R132" s="25"/>
      <c r="S132" s="25"/>
    </row>
    <row r="133" spans="1:19" s="4" customFormat="1" ht="15" hidden="1" x14ac:dyDescent="0.2">
      <c r="A133" s="21" t="s">
        <v>295</v>
      </c>
      <c r="B133" s="22" t="s">
        <v>375</v>
      </c>
      <c r="C133" s="44" t="s">
        <v>25</v>
      </c>
      <c r="D133" s="24">
        <v>11</v>
      </c>
      <c r="E133" s="24"/>
      <c r="F133" s="75">
        <f t="shared" si="60"/>
        <v>0</v>
      </c>
      <c r="G133" s="24"/>
      <c r="H133" s="75">
        <f t="shared" si="61"/>
        <v>0</v>
      </c>
      <c r="I133" s="24"/>
      <c r="J133" s="75">
        <f t="shared" si="62"/>
        <v>0</v>
      </c>
      <c r="K133" s="54">
        <f t="shared" si="63"/>
        <v>0</v>
      </c>
      <c r="M133" s="25"/>
      <c r="N133" s="25"/>
      <c r="O133" s="25"/>
      <c r="P133" s="25"/>
      <c r="Q133" s="25"/>
      <c r="R133" s="25"/>
      <c r="S133" s="25"/>
    </row>
    <row r="134" spans="1:19" s="4" customFormat="1" ht="30" hidden="1" x14ac:dyDescent="0.2">
      <c r="A134" s="21" t="s">
        <v>296</v>
      </c>
      <c r="B134" s="33" t="s">
        <v>112</v>
      </c>
      <c r="C134" s="23" t="s">
        <v>24</v>
      </c>
      <c r="D134" s="24">
        <v>2.9</v>
      </c>
      <c r="E134" s="38"/>
      <c r="F134" s="75">
        <f t="shared" si="60"/>
        <v>0</v>
      </c>
      <c r="G134" s="24"/>
      <c r="H134" s="75">
        <f t="shared" si="61"/>
        <v>0</v>
      </c>
      <c r="I134" s="24"/>
      <c r="J134" s="75">
        <f t="shared" si="62"/>
        <v>0</v>
      </c>
      <c r="K134" s="54">
        <f t="shared" si="63"/>
        <v>0</v>
      </c>
      <c r="M134" s="25"/>
      <c r="N134" s="25"/>
      <c r="O134" s="25"/>
      <c r="P134" s="25"/>
      <c r="Q134" s="25"/>
      <c r="R134" s="25"/>
      <c r="S134" s="25"/>
    </row>
    <row r="135" spans="1:19" s="4" customFormat="1" ht="30" hidden="1" x14ac:dyDescent="0.2">
      <c r="A135" s="21" t="s">
        <v>297</v>
      </c>
      <c r="B135" s="33" t="s">
        <v>173</v>
      </c>
      <c r="C135" s="30" t="s">
        <v>53</v>
      </c>
      <c r="D135" s="24">
        <v>124.34400000000001</v>
      </c>
      <c r="E135" s="38"/>
      <c r="F135" s="75">
        <f t="shared" si="60"/>
        <v>0</v>
      </c>
      <c r="G135" s="24"/>
      <c r="H135" s="75">
        <f t="shared" si="61"/>
        <v>0</v>
      </c>
      <c r="I135" s="24"/>
      <c r="J135" s="75">
        <f t="shared" si="62"/>
        <v>0</v>
      </c>
      <c r="K135" s="54">
        <f t="shared" si="63"/>
        <v>0</v>
      </c>
      <c r="M135" s="25"/>
      <c r="N135" s="25"/>
      <c r="O135" s="25"/>
      <c r="P135" s="25"/>
      <c r="Q135" s="25"/>
      <c r="R135" s="25"/>
      <c r="S135" s="25"/>
    </row>
    <row r="136" spans="1:19" s="4" customFormat="1" ht="15" x14ac:dyDescent="0.2">
      <c r="A136" s="21" t="s">
        <v>298</v>
      </c>
      <c r="B136" s="33" t="s">
        <v>113</v>
      </c>
      <c r="C136" s="30" t="s">
        <v>53</v>
      </c>
      <c r="D136" s="24">
        <v>18.512</v>
      </c>
      <c r="E136" s="38"/>
      <c r="F136" s="75">
        <f t="shared" si="60"/>
        <v>0</v>
      </c>
      <c r="G136" s="24"/>
      <c r="H136" s="75">
        <f t="shared" si="61"/>
        <v>0</v>
      </c>
      <c r="I136" s="24"/>
      <c r="J136" s="75">
        <f t="shared" si="62"/>
        <v>0</v>
      </c>
      <c r="K136" s="54">
        <f t="shared" si="63"/>
        <v>0</v>
      </c>
      <c r="M136" s="25"/>
      <c r="N136" s="25"/>
      <c r="O136" s="25"/>
      <c r="P136" s="25"/>
      <c r="Q136" s="25"/>
      <c r="R136" s="25"/>
      <c r="S136" s="25"/>
    </row>
    <row r="137" spans="1:19" s="4" customFormat="1" ht="30" x14ac:dyDescent="0.2">
      <c r="A137" s="21" t="s">
        <v>299</v>
      </c>
      <c r="B137" s="33" t="s">
        <v>105</v>
      </c>
      <c r="C137" s="44" t="s">
        <v>379</v>
      </c>
      <c r="D137" s="24">
        <v>1.25</v>
      </c>
      <c r="E137" s="38"/>
      <c r="F137" s="75">
        <f t="shared" si="60"/>
        <v>0</v>
      </c>
      <c r="G137" s="24"/>
      <c r="H137" s="75">
        <f t="shared" si="61"/>
        <v>0</v>
      </c>
      <c r="I137" s="24"/>
      <c r="J137" s="75">
        <f t="shared" si="62"/>
        <v>0</v>
      </c>
      <c r="K137" s="54">
        <f t="shared" si="63"/>
        <v>0</v>
      </c>
      <c r="M137" s="25"/>
      <c r="N137" s="25"/>
      <c r="O137" s="25"/>
      <c r="P137" s="25"/>
      <c r="Q137" s="25"/>
      <c r="R137" s="25"/>
      <c r="S137" s="25"/>
    </row>
    <row r="138" spans="1:19" s="14" customFormat="1" ht="15" x14ac:dyDescent="0.2">
      <c r="A138" s="76" t="s">
        <v>300</v>
      </c>
      <c r="B138" s="43" t="s">
        <v>120</v>
      </c>
      <c r="C138" s="19"/>
      <c r="D138" s="19"/>
      <c r="E138" s="19"/>
      <c r="F138" s="57"/>
      <c r="G138" s="19"/>
      <c r="H138" s="57"/>
      <c r="I138" s="19"/>
      <c r="J138" s="57"/>
      <c r="K138" s="55"/>
      <c r="M138" s="25"/>
      <c r="N138" s="25"/>
      <c r="O138" s="25"/>
      <c r="P138" s="25"/>
      <c r="Q138" s="25"/>
      <c r="R138" s="25"/>
      <c r="S138" s="25"/>
    </row>
    <row r="139" spans="1:19" s="4" customFormat="1" ht="15" x14ac:dyDescent="0.2">
      <c r="A139" s="21" t="s">
        <v>301</v>
      </c>
      <c r="B139" s="34" t="s">
        <v>86</v>
      </c>
      <c r="C139" s="23" t="s">
        <v>24</v>
      </c>
      <c r="D139" s="24">
        <v>3.15</v>
      </c>
      <c r="E139" s="24"/>
      <c r="F139" s="75">
        <f t="shared" ref="F139:F143" si="64">ROUND(D139*E139,2)</f>
        <v>0</v>
      </c>
      <c r="G139" s="24"/>
      <c r="H139" s="75">
        <f t="shared" ref="H139:H143" si="65">ROUND(D139*G139,2)</f>
        <v>0</v>
      </c>
      <c r="I139" s="24"/>
      <c r="J139" s="75">
        <f t="shared" ref="J139:J143" si="66">ROUND(D139*I139,2)</f>
        <v>0</v>
      </c>
      <c r="K139" s="54">
        <f t="shared" ref="K139:K143" si="67">F139+H139+J139</f>
        <v>0</v>
      </c>
      <c r="M139" s="25"/>
      <c r="N139" s="25"/>
      <c r="O139" s="25"/>
      <c r="P139" s="25"/>
      <c r="Q139" s="25"/>
      <c r="R139" s="25"/>
      <c r="S139" s="25"/>
    </row>
    <row r="140" spans="1:19" s="4" customFormat="1" ht="30" x14ac:dyDescent="0.2">
      <c r="A140" s="21" t="s">
        <v>302</v>
      </c>
      <c r="B140" s="34" t="s">
        <v>87</v>
      </c>
      <c r="C140" s="23" t="s">
        <v>24</v>
      </c>
      <c r="D140" s="24">
        <v>4.5</v>
      </c>
      <c r="E140" s="28"/>
      <c r="F140" s="75">
        <f t="shared" si="64"/>
        <v>0</v>
      </c>
      <c r="G140" s="24"/>
      <c r="H140" s="75">
        <f t="shared" si="65"/>
        <v>0</v>
      </c>
      <c r="I140" s="24"/>
      <c r="J140" s="75">
        <f t="shared" si="66"/>
        <v>0</v>
      </c>
      <c r="K140" s="54">
        <f t="shared" si="67"/>
        <v>0</v>
      </c>
      <c r="M140" s="25"/>
      <c r="N140" s="25"/>
      <c r="O140" s="25"/>
      <c r="P140" s="25"/>
      <c r="Q140" s="25"/>
      <c r="R140" s="25"/>
      <c r="S140" s="25"/>
    </row>
    <row r="141" spans="1:19" s="4" customFormat="1" ht="15" x14ac:dyDescent="0.2">
      <c r="A141" s="21" t="s">
        <v>303</v>
      </c>
      <c r="B141" s="34" t="s">
        <v>99</v>
      </c>
      <c r="C141" s="23" t="s">
        <v>24</v>
      </c>
      <c r="D141" s="24">
        <v>3.43</v>
      </c>
      <c r="E141" s="28"/>
      <c r="F141" s="75">
        <f t="shared" si="64"/>
        <v>0</v>
      </c>
      <c r="G141" s="24"/>
      <c r="H141" s="75">
        <f t="shared" si="65"/>
        <v>0</v>
      </c>
      <c r="I141" s="24"/>
      <c r="J141" s="75">
        <f t="shared" si="66"/>
        <v>0</v>
      </c>
      <c r="K141" s="54">
        <f t="shared" si="67"/>
        <v>0</v>
      </c>
      <c r="M141" s="25"/>
      <c r="N141" s="25"/>
      <c r="O141" s="25"/>
      <c r="P141" s="25"/>
      <c r="Q141" s="25"/>
      <c r="R141" s="25"/>
      <c r="S141" s="25"/>
    </row>
    <row r="142" spans="1:19" s="4" customFormat="1" ht="30" x14ac:dyDescent="0.2">
      <c r="A142" s="21" t="s">
        <v>304</v>
      </c>
      <c r="B142" s="34" t="s">
        <v>106</v>
      </c>
      <c r="C142" s="23" t="s">
        <v>24</v>
      </c>
      <c r="D142" s="24">
        <v>4.49</v>
      </c>
      <c r="E142" s="28"/>
      <c r="F142" s="75">
        <f t="shared" si="64"/>
        <v>0</v>
      </c>
      <c r="G142" s="24"/>
      <c r="H142" s="75">
        <f t="shared" si="65"/>
        <v>0</v>
      </c>
      <c r="I142" s="24"/>
      <c r="J142" s="75">
        <f t="shared" si="66"/>
        <v>0</v>
      </c>
      <c r="K142" s="54">
        <f t="shared" si="67"/>
        <v>0</v>
      </c>
      <c r="M142" s="25"/>
      <c r="N142" s="25"/>
      <c r="O142" s="25"/>
      <c r="P142" s="25"/>
      <c r="Q142" s="25"/>
      <c r="R142" s="25"/>
      <c r="S142" s="25"/>
    </row>
    <row r="143" spans="1:19" s="3" customFormat="1" ht="15" x14ac:dyDescent="0.3">
      <c r="A143" s="21" t="s">
        <v>305</v>
      </c>
      <c r="B143" s="33" t="s">
        <v>107</v>
      </c>
      <c r="C143" s="23" t="s">
        <v>24</v>
      </c>
      <c r="D143" s="24">
        <v>0.78</v>
      </c>
      <c r="E143" s="28"/>
      <c r="F143" s="75">
        <f t="shared" si="64"/>
        <v>0</v>
      </c>
      <c r="G143" s="24"/>
      <c r="H143" s="75">
        <f t="shared" si="65"/>
        <v>0</v>
      </c>
      <c r="I143" s="24"/>
      <c r="J143" s="75">
        <f t="shared" si="66"/>
        <v>0</v>
      </c>
      <c r="K143" s="54">
        <f t="shared" si="67"/>
        <v>0</v>
      </c>
      <c r="M143" s="25"/>
      <c r="N143" s="25"/>
      <c r="O143" s="25"/>
      <c r="P143" s="25"/>
      <c r="Q143" s="25"/>
      <c r="R143" s="25"/>
      <c r="S143" s="25"/>
    </row>
    <row r="144" spans="1:19" s="4" customFormat="1" ht="15" x14ac:dyDescent="0.2">
      <c r="A144" s="21" t="s">
        <v>306</v>
      </c>
      <c r="B144" s="34" t="s">
        <v>121</v>
      </c>
      <c r="C144" s="23" t="s">
        <v>24</v>
      </c>
      <c r="D144" s="24">
        <v>0.85</v>
      </c>
      <c r="E144" s="24"/>
      <c r="F144" s="75">
        <f t="shared" ref="F144:F159" si="68">ROUND(D144*E144,2)</f>
        <v>0</v>
      </c>
      <c r="G144" s="24"/>
      <c r="H144" s="75">
        <f t="shared" ref="H144:H159" si="69">ROUND(D144*G144,2)</f>
        <v>0</v>
      </c>
      <c r="I144" s="24"/>
      <c r="J144" s="75">
        <f t="shared" ref="J144:J159" si="70">ROUND(D144*I144,2)</f>
        <v>0</v>
      </c>
      <c r="K144" s="54">
        <f t="shared" ref="K144:K159" si="71">F144+H144+J144</f>
        <v>0</v>
      </c>
      <c r="M144" s="25"/>
      <c r="N144" s="25"/>
      <c r="O144" s="25"/>
      <c r="P144" s="25"/>
      <c r="Q144" s="25"/>
      <c r="R144" s="25"/>
      <c r="S144" s="25"/>
    </row>
    <row r="145" spans="1:19" s="4" customFormat="1" ht="45" x14ac:dyDescent="0.2">
      <c r="A145" s="21" t="s">
        <v>307</v>
      </c>
      <c r="B145" s="34" t="s">
        <v>115</v>
      </c>
      <c r="C145" s="23" t="s">
        <v>23</v>
      </c>
      <c r="D145" s="24">
        <v>18.399999999999999</v>
      </c>
      <c r="E145" s="28"/>
      <c r="F145" s="75">
        <f t="shared" si="68"/>
        <v>0</v>
      </c>
      <c r="G145" s="24"/>
      <c r="H145" s="75">
        <f t="shared" si="69"/>
        <v>0</v>
      </c>
      <c r="I145" s="24"/>
      <c r="J145" s="75">
        <f t="shared" si="70"/>
        <v>0</v>
      </c>
      <c r="K145" s="54">
        <f t="shared" si="71"/>
        <v>0</v>
      </c>
      <c r="M145" s="25"/>
      <c r="N145" s="25"/>
      <c r="O145" s="25"/>
      <c r="P145" s="25"/>
      <c r="Q145" s="25"/>
      <c r="R145" s="25"/>
      <c r="S145" s="25"/>
    </row>
    <row r="146" spans="1:19" s="4" customFormat="1" ht="15" x14ac:dyDescent="0.2">
      <c r="A146" s="21" t="s">
        <v>308</v>
      </c>
      <c r="B146" s="34" t="s">
        <v>116</v>
      </c>
      <c r="C146" s="23" t="s">
        <v>24</v>
      </c>
      <c r="D146" s="24">
        <v>4.2</v>
      </c>
      <c r="E146" s="28"/>
      <c r="F146" s="75">
        <f t="shared" si="68"/>
        <v>0</v>
      </c>
      <c r="G146" s="24"/>
      <c r="H146" s="75">
        <f t="shared" si="69"/>
        <v>0</v>
      </c>
      <c r="I146" s="24"/>
      <c r="J146" s="75">
        <f t="shared" si="70"/>
        <v>0</v>
      </c>
      <c r="K146" s="54">
        <f t="shared" si="71"/>
        <v>0</v>
      </c>
      <c r="M146" s="25"/>
      <c r="N146" s="25"/>
      <c r="O146" s="25"/>
      <c r="P146" s="25"/>
      <c r="Q146" s="25"/>
      <c r="R146" s="25"/>
      <c r="S146" s="25"/>
    </row>
    <row r="147" spans="1:19" s="4" customFormat="1" ht="30" x14ac:dyDescent="0.2">
      <c r="A147" s="21" t="s">
        <v>309</v>
      </c>
      <c r="B147" s="34" t="s">
        <v>91</v>
      </c>
      <c r="C147" s="23" t="s">
        <v>23</v>
      </c>
      <c r="D147" s="24">
        <v>0.56000000000000005</v>
      </c>
      <c r="E147" s="28"/>
      <c r="F147" s="75">
        <f t="shared" si="68"/>
        <v>0</v>
      </c>
      <c r="G147" s="24"/>
      <c r="H147" s="75">
        <f t="shared" si="69"/>
        <v>0</v>
      </c>
      <c r="I147" s="24"/>
      <c r="J147" s="75">
        <f t="shared" si="70"/>
        <v>0</v>
      </c>
      <c r="K147" s="54">
        <f t="shared" si="71"/>
        <v>0</v>
      </c>
      <c r="M147" s="25"/>
      <c r="N147" s="25"/>
      <c r="O147" s="25"/>
      <c r="P147" s="25"/>
      <c r="Q147" s="25"/>
      <c r="R147" s="25"/>
      <c r="S147" s="25"/>
    </row>
    <row r="148" spans="1:19" s="3" customFormat="1" ht="15" x14ac:dyDescent="0.3">
      <c r="A148" s="21" t="s">
        <v>310</v>
      </c>
      <c r="B148" s="33" t="s">
        <v>103</v>
      </c>
      <c r="C148" s="23" t="s">
        <v>23</v>
      </c>
      <c r="D148" s="24">
        <v>0.62</v>
      </c>
      <c r="E148" s="28"/>
      <c r="F148" s="75">
        <f t="shared" si="68"/>
        <v>0</v>
      </c>
      <c r="G148" s="24"/>
      <c r="H148" s="75">
        <f t="shared" si="69"/>
        <v>0</v>
      </c>
      <c r="I148" s="24"/>
      <c r="J148" s="75">
        <f t="shared" si="70"/>
        <v>0</v>
      </c>
      <c r="K148" s="54">
        <f t="shared" si="71"/>
        <v>0</v>
      </c>
      <c r="M148" s="25"/>
      <c r="N148" s="25"/>
      <c r="O148" s="25"/>
      <c r="P148" s="25"/>
      <c r="Q148" s="25"/>
      <c r="R148" s="25"/>
      <c r="S148" s="25"/>
    </row>
    <row r="149" spans="1:19" s="1" customFormat="1" ht="15" x14ac:dyDescent="0.2">
      <c r="A149" s="21" t="s">
        <v>311</v>
      </c>
      <c r="B149" s="34" t="s">
        <v>122</v>
      </c>
      <c r="C149" s="30" t="s">
        <v>53</v>
      </c>
      <c r="D149" s="24">
        <v>24.7</v>
      </c>
      <c r="E149" s="28"/>
      <c r="F149" s="75">
        <f t="shared" si="68"/>
        <v>0</v>
      </c>
      <c r="G149" s="24"/>
      <c r="H149" s="75">
        <f t="shared" si="69"/>
        <v>0</v>
      </c>
      <c r="I149" s="24"/>
      <c r="J149" s="75">
        <f t="shared" si="70"/>
        <v>0</v>
      </c>
      <c r="K149" s="54">
        <f t="shared" si="71"/>
        <v>0</v>
      </c>
      <c r="M149" s="25"/>
      <c r="N149" s="25"/>
      <c r="O149" s="25"/>
      <c r="P149" s="25"/>
      <c r="Q149" s="25"/>
      <c r="R149" s="25"/>
      <c r="S149" s="25"/>
    </row>
    <row r="150" spans="1:19" s="4" customFormat="1" ht="15" x14ac:dyDescent="0.2">
      <c r="A150" s="21" t="s">
        <v>312</v>
      </c>
      <c r="B150" s="34" t="s">
        <v>109</v>
      </c>
      <c r="C150" s="30" t="s">
        <v>53</v>
      </c>
      <c r="D150" s="24">
        <v>1.2</v>
      </c>
      <c r="E150" s="28"/>
      <c r="F150" s="75">
        <f t="shared" si="68"/>
        <v>0</v>
      </c>
      <c r="G150" s="24"/>
      <c r="H150" s="75">
        <f t="shared" si="69"/>
        <v>0</v>
      </c>
      <c r="I150" s="24"/>
      <c r="J150" s="75">
        <f t="shared" si="70"/>
        <v>0</v>
      </c>
      <c r="K150" s="54">
        <f t="shared" si="71"/>
        <v>0</v>
      </c>
      <c r="M150" s="25"/>
      <c r="N150" s="25"/>
      <c r="O150" s="25"/>
      <c r="P150" s="25"/>
      <c r="Q150" s="25"/>
      <c r="R150" s="25"/>
      <c r="S150" s="25"/>
    </row>
    <row r="151" spans="1:19" s="1" customFormat="1" ht="15" x14ac:dyDescent="0.2">
      <c r="A151" s="21" t="s">
        <v>313</v>
      </c>
      <c r="B151" s="34" t="s">
        <v>174</v>
      </c>
      <c r="C151" s="45" t="s">
        <v>25</v>
      </c>
      <c r="D151" s="24">
        <v>17</v>
      </c>
      <c r="E151" s="46"/>
      <c r="F151" s="75">
        <f t="shared" si="68"/>
        <v>0</v>
      </c>
      <c r="G151" s="24"/>
      <c r="H151" s="75">
        <f t="shared" si="69"/>
        <v>0</v>
      </c>
      <c r="I151" s="24"/>
      <c r="J151" s="75">
        <f t="shared" si="70"/>
        <v>0</v>
      </c>
      <c r="K151" s="54">
        <f t="shared" si="71"/>
        <v>0</v>
      </c>
      <c r="M151" s="25"/>
      <c r="N151" s="25"/>
      <c r="O151" s="25"/>
      <c r="P151" s="25"/>
      <c r="Q151" s="25"/>
      <c r="R151" s="25"/>
      <c r="S151" s="25"/>
    </row>
    <row r="152" spans="1:19" s="1" customFormat="1" ht="15" x14ac:dyDescent="0.2">
      <c r="A152" s="21" t="s">
        <v>314</v>
      </c>
      <c r="B152" s="34" t="s">
        <v>165</v>
      </c>
      <c r="C152" s="45" t="s">
        <v>44</v>
      </c>
      <c r="D152" s="24">
        <v>3</v>
      </c>
      <c r="E152" s="46"/>
      <c r="F152" s="75">
        <f t="shared" si="68"/>
        <v>0</v>
      </c>
      <c r="G152" s="24"/>
      <c r="H152" s="75">
        <f t="shared" si="69"/>
        <v>0</v>
      </c>
      <c r="I152" s="24"/>
      <c r="J152" s="75">
        <f t="shared" si="70"/>
        <v>0</v>
      </c>
      <c r="K152" s="54">
        <f t="shared" si="71"/>
        <v>0</v>
      </c>
      <c r="M152" s="25"/>
      <c r="N152" s="25"/>
      <c r="O152" s="25"/>
      <c r="P152" s="25"/>
      <c r="Q152" s="25"/>
      <c r="R152" s="25"/>
      <c r="S152" s="25"/>
    </row>
    <row r="153" spans="1:19" s="29" customFormat="1" ht="15" x14ac:dyDescent="0.3">
      <c r="A153" s="21" t="s">
        <v>315</v>
      </c>
      <c r="B153" s="22" t="s">
        <v>80</v>
      </c>
      <c r="C153" s="23" t="s">
        <v>53</v>
      </c>
      <c r="D153" s="24">
        <v>3</v>
      </c>
      <c r="E153" s="24"/>
      <c r="F153" s="75">
        <f t="shared" si="68"/>
        <v>0</v>
      </c>
      <c r="G153" s="24"/>
      <c r="H153" s="75">
        <f t="shared" si="69"/>
        <v>0</v>
      </c>
      <c r="I153" s="24"/>
      <c r="J153" s="75">
        <f t="shared" si="70"/>
        <v>0</v>
      </c>
      <c r="K153" s="54">
        <f t="shared" si="71"/>
        <v>0</v>
      </c>
      <c r="M153" s="25"/>
      <c r="N153" s="25"/>
      <c r="O153" s="25"/>
      <c r="P153" s="25"/>
      <c r="Q153" s="25"/>
      <c r="R153" s="25"/>
      <c r="S153" s="25"/>
    </row>
    <row r="154" spans="1:19" s="4" customFormat="1" ht="30" x14ac:dyDescent="0.2">
      <c r="A154" s="21" t="s">
        <v>316</v>
      </c>
      <c r="B154" s="47" t="s">
        <v>175</v>
      </c>
      <c r="C154" s="23" t="s">
        <v>24</v>
      </c>
      <c r="D154" s="24">
        <v>16.8</v>
      </c>
      <c r="E154" s="49"/>
      <c r="F154" s="75">
        <f t="shared" si="68"/>
        <v>0</v>
      </c>
      <c r="G154" s="24"/>
      <c r="H154" s="75">
        <f t="shared" si="69"/>
        <v>0</v>
      </c>
      <c r="I154" s="24"/>
      <c r="J154" s="75">
        <f t="shared" si="70"/>
        <v>0</v>
      </c>
      <c r="K154" s="54">
        <f t="shared" si="71"/>
        <v>0</v>
      </c>
      <c r="M154" s="25"/>
      <c r="N154" s="25"/>
      <c r="O154" s="25"/>
      <c r="P154" s="25"/>
      <c r="Q154" s="25"/>
      <c r="R154" s="25"/>
      <c r="S154" s="25"/>
    </row>
    <row r="155" spans="1:19" s="4" customFormat="1" ht="15" x14ac:dyDescent="0.2">
      <c r="A155" s="21" t="s">
        <v>317</v>
      </c>
      <c r="B155" s="22" t="s">
        <v>376</v>
      </c>
      <c r="C155" s="30" t="s">
        <v>53</v>
      </c>
      <c r="D155" s="24">
        <v>2.9</v>
      </c>
      <c r="E155" s="24"/>
      <c r="F155" s="75">
        <f t="shared" si="68"/>
        <v>0</v>
      </c>
      <c r="G155" s="24"/>
      <c r="H155" s="75">
        <f t="shared" si="69"/>
        <v>0</v>
      </c>
      <c r="I155" s="24"/>
      <c r="J155" s="75">
        <f t="shared" si="70"/>
        <v>0</v>
      </c>
      <c r="K155" s="54">
        <f t="shared" si="71"/>
        <v>0</v>
      </c>
      <c r="M155" s="25"/>
      <c r="N155" s="25"/>
      <c r="O155" s="25"/>
      <c r="P155" s="25"/>
      <c r="Q155" s="25"/>
      <c r="R155" s="25"/>
      <c r="S155" s="25"/>
    </row>
    <row r="156" spans="1:19" s="4" customFormat="1" ht="30" x14ac:dyDescent="0.2">
      <c r="A156" s="21" t="s">
        <v>318</v>
      </c>
      <c r="B156" s="33" t="s">
        <v>117</v>
      </c>
      <c r="C156" s="23" t="s">
        <v>23</v>
      </c>
      <c r="D156" s="24">
        <v>8.6999999999999993</v>
      </c>
      <c r="E156" s="38"/>
      <c r="F156" s="75">
        <f t="shared" si="68"/>
        <v>0</v>
      </c>
      <c r="G156" s="24"/>
      <c r="H156" s="75">
        <f t="shared" si="69"/>
        <v>0</v>
      </c>
      <c r="I156" s="24"/>
      <c r="J156" s="75">
        <f t="shared" si="70"/>
        <v>0</v>
      </c>
      <c r="K156" s="54">
        <f t="shared" si="71"/>
        <v>0</v>
      </c>
      <c r="M156" s="25"/>
      <c r="N156" s="25"/>
      <c r="O156" s="25"/>
      <c r="P156" s="25"/>
      <c r="Q156" s="25"/>
      <c r="R156" s="25"/>
      <c r="S156" s="25"/>
    </row>
    <row r="157" spans="1:19" s="4" customFormat="1" ht="15" x14ac:dyDescent="0.2">
      <c r="A157" s="21" t="s">
        <v>319</v>
      </c>
      <c r="B157" s="33" t="s">
        <v>118</v>
      </c>
      <c r="C157" s="44" t="s">
        <v>53</v>
      </c>
      <c r="D157" s="24">
        <v>50</v>
      </c>
      <c r="E157" s="38"/>
      <c r="F157" s="75">
        <f t="shared" si="68"/>
        <v>0</v>
      </c>
      <c r="G157" s="24"/>
      <c r="H157" s="75">
        <f t="shared" si="69"/>
        <v>0</v>
      </c>
      <c r="I157" s="24"/>
      <c r="J157" s="75">
        <f t="shared" si="70"/>
        <v>0</v>
      </c>
      <c r="K157" s="54">
        <f t="shared" si="71"/>
        <v>0</v>
      </c>
      <c r="M157" s="25"/>
      <c r="N157" s="25"/>
      <c r="O157" s="25"/>
      <c r="P157" s="25"/>
      <c r="Q157" s="25"/>
      <c r="R157" s="25"/>
      <c r="S157" s="25"/>
    </row>
    <row r="158" spans="1:19" s="4" customFormat="1" ht="30" x14ac:dyDescent="0.2">
      <c r="A158" s="21" t="s">
        <v>320</v>
      </c>
      <c r="B158" s="33" t="s">
        <v>119</v>
      </c>
      <c r="C158" s="23" t="s">
        <v>23</v>
      </c>
      <c r="D158" s="24">
        <v>4.9094999999999995</v>
      </c>
      <c r="E158" s="38"/>
      <c r="F158" s="75">
        <f t="shared" si="68"/>
        <v>0</v>
      </c>
      <c r="G158" s="24"/>
      <c r="H158" s="75">
        <f t="shared" si="69"/>
        <v>0</v>
      </c>
      <c r="I158" s="24"/>
      <c r="J158" s="75">
        <f t="shared" si="70"/>
        <v>0</v>
      </c>
      <c r="K158" s="54">
        <f t="shared" si="71"/>
        <v>0</v>
      </c>
      <c r="M158" s="25"/>
      <c r="N158" s="25"/>
      <c r="O158" s="25"/>
      <c r="P158" s="25"/>
      <c r="Q158" s="25"/>
      <c r="R158" s="25"/>
      <c r="S158" s="25"/>
    </row>
    <row r="159" spans="1:19" s="4" customFormat="1" ht="15" x14ac:dyDescent="0.2">
      <c r="A159" s="21" t="s">
        <v>321</v>
      </c>
      <c r="B159" s="34" t="s">
        <v>172</v>
      </c>
      <c r="C159" s="30" t="s">
        <v>53</v>
      </c>
      <c r="D159" s="24">
        <v>6</v>
      </c>
      <c r="E159" s="38"/>
      <c r="F159" s="75">
        <f t="shared" si="68"/>
        <v>0</v>
      </c>
      <c r="G159" s="24"/>
      <c r="H159" s="75">
        <f t="shared" si="69"/>
        <v>0</v>
      </c>
      <c r="I159" s="24"/>
      <c r="J159" s="75">
        <f t="shared" si="70"/>
        <v>0</v>
      </c>
      <c r="K159" s="54">
        <f t="shared" si="71"/>
        <v>0</v>
      </c>
      <c r="M159" s="25"/>
      <c r="N159" s="25"/>
      <c r="O159" s="25"/>
      <c r="P159" s="25"/>
      <c r="Q159" s="25"/>
      <c r="R159" s="25"/>
      <c r="S159" s="25"/>
    </row>
    <row r="160" spans="1:19" s="14" customFormat="1" ht="15" x14ac:dyDescent="0.2">
      <c r="A160" s="76" t="s">
        <v>322</v>
      </c>
      <c r="B160" s="43" t="s">
        <v>123</v>
      </c>
      <c r="C160" s="19"/>
      <c r="D160" s="19"/>
      <c r="E160" s="19"/>
      <c r="F160" s="57"/>
      <c r="G160" s="19"/>
      <c r="H160" s="57"/>
      <c r="I160" s="19"/>
      <c r="J160" s="57"/>
      <c r="K160" s="55"/>
      <c r="M160" s="25"/>
      <c r="N160" s="25"/>
      <c r="O160" s="25"/>
      <c r="P160" s="25"/>
      <c r="Q160" s="25"/>
      <c r="R160" s="25"/>
      <c r="S160" s="25"/>
    </row>
    <row r="161" spans="1:19" s="4" customFormat="1" ht="30" x14ac:dyDescent="0.2">
      <c r="A161" s="21" t="s">
        <v>323</v>
      </c>
      <c r="B161" s="34" t="s">
        <v>125</v>
      </c>
      <c r="C161" s="23" t="s">
        <v>24</v>
      </c>
      <c r="D161" s="24">
        <v>43.24</v>
      </c>
      <c r="E161" s="24"/>
      <c r="F161" s="75">
        <f t="shared" ref="F161:F168" si="72">ROUND(D161*E161,2)</f>
        <v>0</v>
      </c>
      <c r="G161" s="24"/>
      <c r="H161" s="75">
        <f t="shared" ref="H161:H168" si="73">ROUND(D161*G161,2)</f>
        <v>0</v>
      </c>
      <c r="I161" s="24"/>
      <c r="J161" s="75">
        <f t="shared" ref="J161:J168" si="74">ROUND(D161*I161,2)</f>
        <v>0</v>
      </c>
      <c r="K161" s="54">
        <f t="shared" ref="K161:K168" si="75">F161+H161+J161</f>
        <v>0</v>
      </c>
      <c r="M161" s="25"/>
      <c r="N161" s="25"/>
      <c r="O161" s="25"/>
      <c r="P161" s="25"/>
      <c r="Q161" s="25"/>
      <c r="R161" s="25"/>
      <c r="S161" s="25"/>
    </row>
    <row r="162" spans="1:19" s="4" customFormat="1" ht="15" x14ac:dyDescent="0.2">
      <c r="A162" s="21" t="s">
        <v>324</v>
      </c>
      <c r="B162" s="34" t="s">
        <v>86</v>
      </c>
      <c r="C162" s="23" t="s">
        <v>24</v>
      </c>
      <c r="D162" s="24">
        <v>4.32</v>
      </c>
      <c r="E162" s="28"/>
      <c r="F162" s="75">
        <f t="shared" si="72"/>
        <v>0</v>
      </c>
      <c r="G162" s="24"/>
      <c r="H162" s="75">
        <f t="shared" si="73"/>
        <v>0</v>
      </c>
      <c r="I162" s="24"/>
      <c r="J162" s="75">
        <f t="shared" si="74"/>
        <v>0</v>
      </c>
      <c r="K162" s="54">
        <f t="shared" si="75"/>
        <v>0</v>
      </c>
      <c r="M162" s="25"/>
      <c r="N162" s="25"/>
      <c r="O162" s="25"/>
      <c r="P162" s="25"/>
      <c r="Q162" s="25"/>
      <c r="R162" s="25"/>
      <c r="S162" s="25"/>
    </row>
    <row r="163" spans="1:19" s="4" customFormat="1" ht="30" x14ac:dyDescent="0.2">
      <c r="A163" s="21" t="s">
        <v>325</v>
      </c>
      <c r="B163" s="34" t="s">
        <v>87</v>
      </c>
      <c r="C163" s="23" t="s">
        <v>24</v>
      </c>
      <c r="D163" s="24">
        <v>51.4</v>
      </c>
      <c r="E163" s="28"/>
      <c r="F163" s="75">
        <f t="shared" si="72"/>
        <v>0</v>
      </c>
      <c r="G163" s="24"/>
      <c r="H163" s="75">
        <f t="shared" si="73"/>
        <v>0</v>
      </c>
      <c r="I163" s="24"/>
      <c r="J163" s="75">
        <f t="shared" si="74"/>
        <v>0</v>
      </c>
      <c r="K163" s="54">
        <f t="shared" si="75"/>
        <v>0</v>
      </c>
      <c r="M163" s="25"/>
      <c r="N163" s="25"/>
      <c r="O163" s="25"/>
      <c r="P163" s="25"/>
      <c r="Q163" s="25"/>
      <c r="R163" s="25"/>
      <c r="S163" s="25"/>
    </row>
    <row r="164" spans="1:19" s="4" customFormat="1" ht="15" x14ac:dyDescent="0.2">
      <c r="A164" s="21" t="s">
        <v>326</v>
      </c>
      <c r="B164" s="34" t="s">
        <v>165</v>
      </c>
      <c r="C164" s="27" t="s">
        <v>44</v>
      </c>
      <c r="D164" s="24">
        <v>12</v>
      </c>
      <c r="E164" s="28"/>
      <c r="F164" s="75">
        <f t="shared" si="72"/>
        <v>0</v>
      </c>
      <c r="G164" s="24"/>
      <c r="H164" s="75">
        <f t="shared" si="73"/>
        <v>0</v>
      </c>
      <c r="I164" s="24"/>
      <c r="J164" s="75">
        <f t="shared" si="74"/>
        <v>0</v>
      </c>
      <c r="K164" s="54">
        <f t="shared" si="75"/>
        <v>0</v>
      </c>
      <c r="M164" s="25"/>
      <c r="N164" s="25"/>
      <c r="O164" s="25"/>
      <c r="P164" s="25"/>
      <c r="Q164" s="25"/>
      <c r="R164" s="25"/>
      <c r="S164" s="25"/>
    </row>
    <row r="165" spans="1:19" s="3" customFormat="1" ht="15" x14ac:dyDescent="0.3">
      <c r="A165" s="21" t="s">
        <v>327</v>
      </c>
      <c r="B165" s="33" t="s">
        <v>80</v>
      </c>
      <c r="C165" s="30" t="s">
        <v>53</v>
      </c>
      <c r="D165" s="24">
        <v>15</v>
      </c>
      <c r="E165" s="28"/>
      <c r="F165" s="75">
        <f t="shared" si="72"/>
        <v>0</v>
      </c>
      <c r="G165" s="24"/>
      <c r="H165" s="75">
        <f t="shared" si="73"/>
        <v>0</v>
      </c>
      <c r="I165" s="24"/>
      <c r="J165" s="75">
        <f t="shared" si="74"/>
        <v>0</v>
      </c>
      <c r="K165" s="54">
        <f t="shared" si="75"/>
        <v>0</v>
      </c>
      <c r="M165" s="25"/>
      <c r="N165" s="25"/>
      <c r="O165" s="25"/>
      <c r="P165" s="25"/>
      <c r="Q165" s="25"/>
      <c r="R165" s="25"/>
      <c r="S165" s="25"/>
    </row>
    <row r="166" spans="1:19" s="1" customFormat="1" ht="15" x14ac:dyDescent="0.2">
      <c r="A166" s="21" t="s">
        <v>328</v>
      </c>
      <c r="B166" s="34" t="s">
        <v>176</v>
      </c>
      <c r="C166" s="30" t="s">
        <v>25</v>
      </c>
      <c r="D166" s="24">
        <v>6.5</v>
      </c>
      <c r="E166" s="28"/>
      <c r="F166" s="75">
        <f t="shared" si="72"/>
        <v>0</v>
      </c>
      <c r="G166" s="24"/>
      <c r="H166" s="75">
        <f t="shared" si="73"/>
        <v>0</v>
      </c>
      <c r="I166" s="24"/>
      <c r="J166" s="75">
        <f t="shared" si="74"/>
        <v>0</v>
      </c>
      <c r="K166" s="54">
        <f t="shared" si="75"/>
        <v>0</v>
      </c>
      <c r="M166" s="25"/>
      <c r="N166" s="25"/>
      <c r="O166" s="25"/>
      <c r="P166" s="25"/>
      <c r="Q166" s="25"/>
      <c r="R166" s="25"/>
      <c r="S166" s="25"/>
    </row>
    <row r="167" spans="1:19" s="4" customFormat="1" ht="15" x14ac:dyDescent="0.2">
      <c r="A167" s="21" t="s">
        <v>329</v>
      </c>
      <c r="B167" s="34" t="s">
        <v>124</v>
      </c>
      <c r="C167" s="23" t="s">
        <v>24</v>
      </c>
      <c r="D167" s="24">
        <v>15.59</v>
      </c>
      <c r="E167" s="28"/>
      <c r="F167" s="75">
        <f t="shared" si="72"/>
        <v>0</v>
      </c>
      <c r="G167" s="24"/>
      <c r="H167" s="75">
        <f t="shared" si="73"/>
        <v>0</v>
      </c>
      <c r="I167" s="24"/>
      <c r="J167" s="75">
        <f t="shared" si="74"/>
        <v>0</v>
      </c>
      <c r="K167" s="54">
        <f t="shared" si="75"/>
        <v>0</v>
      </c>
      <c r="M167" s="25"/>
      <c r="N167" s="25"/>
      <c r="O167" s="25"/>
      <c r="P167" s="25"/>
      <c r="Q167" s="25"/>
      <c r="R167" s="25"/>
      <c r="S167" s="25"/>
    </row>
    <row r="168" spans="1:19" s="1" customFormat="1" ht="75" x14ac:dyDescent="0.2">
      <c r="A168" s="21" t="s">
        <v>330</v>
      </c>
      <c r="B168" s="34" t="s">
        <v>177</v>
      </c>
      <c r="C168" s="23" t="s">
        <v>24</v>
      </c>
      <c r="D168" s="24">
        <v>83.4</v>
      </c>
      <c r="E168" s="46"/>
      <c r="F168" s="75">
        <f t="shared" si="72"/>
        <v>0</v>
      </c>
      <c r="G168" s="24"/>
      <c r="H168" s="75">
        <f t="shared" si="73"/>
        <v>0</v>
      </c>
      <c r="I168" s="24"/>
      <c r="J168" s="75">
        <f t="shared" si="74"/>
        <v>0</v>
      </c>
      <c r="K168" s="54">
        <f t="shared" si="75"/>
        <v>0</v>
      </c>
      <c r="M168" s="25"/>
      <c r="N168" s="25"/>
      <c r="O168" s="25"/>
      <c r="P168" s="25"/>
      <c r="Q168" s="25"/>
      <c r="R168" s="25"/>
      <c r="S168" s="25"/>
    </row>
    <row r="169" spans="1:19" s="14" customFormat="1" ht="15" x14ac:dyDescent="0.2">
      <c r="A169" s="76" t="s">
        <v>331</v>
      </c>
      <c r="B169" s="43" t="s">
        <v>134</v>
      </c>
      <c r="C169" s="19"/>
      <c r="D169" s="19"/>
      <c r="E169" s="19"/>
      <c r="F169" s="57"/>
      <c r="G169" s="19"/>
      <c r="H169" s="57"/>
      <c r="I169" s="19"/>
      <c r="J169" s="57"/>
      <c r="K169" s="55"/>
      <c r="M169" s="25"/>
      <c r="N169" s="25"/>
      <c r="O169" s="25"/>
      <c r="P169" s="25"/>
      <c r="Q169" s="25"/>
      <c r="R169" s="25"/>
      <c r="S169" s="25"/>
    </row>
    <row r="170" spans="1:19" s="4" customFormat="1" ht="30" x14ac:dyDescent="0.2">
      <c r="A170" s="21" t="s">
        <v>332</v>
      </c>
      <c r="B170" s="34" t="s">
        <v>135</v>
      </c>
      <c r="C170" s="23" t="s">
        <v>24</v>
      </c>
      <c r="D170" s="24">
        <v>56.5</v>
      </c>
      <c r="E170" s="24"/>
      <c r="F170" s="75">
        <f t="shared" ref="F170:F185" si="76">ROUND(D170*E170,2)</f>
        <v>0</v>
      </c>
      <c r="G170" s="24"/>
      <c r="H170" s="75">
        <f t="shared" ref="H170:H185" si="77">ROUND(D170*G170,2)</f>
        <v>0</v>
      </c>
      <c r="I170" s="24"/>
      <c r="J170" s="75">
        <f t="shared" ref="J170:J185" si="78">ROUND(D170*I170,2)</f>
        <v>0</v>
      </c>
      <c r="K170" s="54">
        <f t="shared" ref="K170:K185" si="79">F170+H170+J170</f>
        <v>0</v>
      </c>
      <c r="M170" s="25"/>
      <c r="N170" s="25"/>
      <c r="O170" s="25"/>
      <c r="P170" s="25"/>
      <c r="Q170" s="25"/>
      <c r="R170" s="25"/>
      <c r="S170" s="25"/>
    </row>
    <row r="171" spans="1:19" s="4" customFormat="1" ht="30" x14ac:dyDescent="0.2">
      <c r="A171" s="21" t="s">
        <v>333</v>
      </c>
      <c r="B171" s="34" t="s">
        <v>136</v>
      </c>
      <c r="C171" s="23" t="s">
        <v>24</v>
      </c>
      <c r="D171" s="24">
        <v>6.3</v>
      </c>
      <c r="E171" s="28"/>
      <c r="F171" s="75">
        <f t="shared" si="76"/>
        <v>0</v>
      </c>
      <c r="G171" s="24"/>
      <c r="H171" s="75">
        <f t="shared" si="77"/>
        <v>0</v>
      </c>
      <c r="I171" s="24"/>
      <c r="J171" s="75">
        <f t="shared" si="78"/>
        <v>0</v>
      </c>
      <c r="K171" s="54">
        <f t="shared" si="79"/>
        <v>0</v>
      </c>
      <c r="M171" s="25"/>
      <c r="N171" s="25"/>
      <c r="O171" s="25"/>
      <c r="P171" s="25"/>
      <c r="Q171" s="25"/>
      <c r="R171" s="25"/>
      <c r="S171" s="25"/>
    </row>
    <row r="172" spans="1:19" s="4" customFormat="1" ht="30" x14ac:dyDescent="0.2">
      <c r="A172" s="21" t="s">
        <v>334</v>
      </c>
      <c r="B172" s="34" t="s">
        <v>137</v>
      </c>
      <c r="C172" s="23" t="s">
        <v>24</v>
      </c>
      <c r="D172" s="24">
        <v>12.53</v>
      </c>
      <c r="E172" s="28"/>
      <c r="F172" s="75">
        <f t="shared" si="76"/>
        <v>0</v>
      </c>
      <c r="G172" s="24"/>
      <c r="H172" s="75">
        <f t="shared" si="77"/>
        <v>0</v>
      </c>
      <c r="I172" s="24"/>
      <c r="J172" s="75">
        <f t="shared" si="78"/>
        <v>0</v>
      </c>
      <c r="K172" s="54">
        <f t="shared" si="79"/>
        <v>0</v>
      </c>
      <c r="M172" s="25"/>
      <c r="N172" s="25"/>
      <c r="O172" s="25"/>
      <c r="P172" s="25"/>
      <c r="Q172" s="25"/>
      <c r="R172" s="25"/>
      <c r="S172" s="25"/>
    </row>
    <row r="173" spans="1:19" s="4" customFormat="1" ht="15" x14ac:dyDescent="0.2">
      <c r="A173" s="21" t="s">
        <v>335</v>
      </c>
      <c r="B173" s="34" t="s">
        <v>126</v>
      </c>
      <c r="C173" s="23" t="s">
        <v>24</v>
      </c>
      <c r="D173" s="24">
        <v>2.02</v>
      </c>
      <c r="E173" s="28"/>
      <c r="F173" s="75">
        <f t="shared" si="76"/>
        <v>0</v>
      </c>
      <c r="G173" s="24"/>
      <c r="H173" s="75">
        <f t="shared" si="77"/>
        <v>0</v>
      </c>
      <c r="I173" s="24"/>
      <c r="J173" s="75">
        <f t="shared" si="78"/>
        <v>0</v>
      </c>
      <c r="K173" s="54">
        <f t="shared" si="79"/>
        <v>0</v>
      </c>
      <c r="M173" s="25"/>
      <c r="N173" s="25"/>
      <c r="O173" s="25"/>
      <c r="P173" s="25"/>
      <c r="Q173" s="25"/>
      <c r="R173" s="25"/>
      <c r="S173" s="25"/>
    </row>
    <row r="174" spans="1:19" s="3" customFormat="1" ht="15" x14ac:dyDescent="0.3">
      <c r="A174" s="21" t="s">
        <v>336</v>
      </c>
      <c r="B174" s="33" t="s">
        <v>127</v>
      </c>
      <c r="C174" s="23" t="s">
        <v>24</v>
      </c>
      <c r="D174" s="24">
        <v>1.1399999999999999</v>
      </c>
      <c r="E174" s="28"/>
      <c r="F174" s="75">
        <f t="shared" si="76"/>
        <v>0</v>
      </c>
      <c r="G174" s="24"/>
      <c r="H174" s="75">
        <f t="shared" si="77"/>
        <v>0</v>
      </c>
      <c r="I174" s="24"/>
      <c r="J174" s="75">
        <f t="shared" si="78"/>
        <v>0</v>
      </c>
      <c r="K174" s="54">
        <f t="shared" si="79"/>
        <v>0</v>
      </c>
      <c r="M174" s="25"/>
      <c r="N174" s="25"/>
      <c r="O174" s="25"/>
      <c r="P174" s="25"/>
      <c r="Q174" s="25"/>
      <c r="R174" s="25"/>
      <c r="S174" s="25"/>
    </row>
    <row r="175" spans="1:19" s="1" customFormat="1" ht="15" x14ac:dyDescent="0.2">
      <c r="A175" s="21" t="s">
        <v>337</v>
      </c>
      <c r="B175" s="34" t="s">
        <v>128</v>
      </c>
      <c r="C175" s="23" t="s">
        <v>24</v>
      </c>
      <c r="D175" s="24">
        <v>0.91</v>
      </c>
      <c r="E175" s="28"/>
      <c r="F175" s="75">
        <f t="shared" si="76"/>
        <v>0</v>
      </c>
      <c r="G175" s="24"/>
      <c r="H175" s="75">
        <f t="shared" si="77"/>
        <v>0</v>
      </c>
      <c r="I175" s="24"/>
      <c r="J175" s="75">
        <f t="shared" si="78"/>
        <v>0</v>
      </c>
      <c r="K175" s="54">
        <f t="shared" si="79"/>
        <v>0</v>
      </c>
      <c r="M175" s="25"/>
      <c r="N175" s="25"/>
      <c r="O175" s="25"/>
      <c r="P175" s="25"/>
      <c r="Q175" s="25"/>
      <c r="R175" s="25"/>
      <c r="S175" s="25"/>
    </row>
    <row r="176" spans="1:19" s="4" customFormat="1" ht="30" x14ac:dyDescent="0.2">
      <c r="A176" s="21" t="s">
        <v>338</v>
      </c>
      <c r="B176" s="34" t="s">
        <v>129</v>
      </c>
      <c r="C176" s="23" t="s">
        <v>24</v>
      </c>
      <c r="D176" s="24">
        <v>4.04</v>
      </c>
      <c r="E176" s="28"/>
      <c r="F176" s="75">
        <f t="shared" si="76"/>
        <v>0</v>
      </c>
      <c r="G176" s="24"/>
      <c r="H176" s="75">
        <f t="shared" si="77"/>
        <v>0</v>
      </c>
      <c r="I176" s="24"/>
      <c r="J176" s="75">
        <f t="shared" si="78"/>
        <v>0</v>
      </c>
      <c r="K176" s="54">
        <f t="shared" si="79"/>
        <v>0</v>
      </c>
      <c r="M176" s="25"/>
      <c r="N176" s="25"/>
      <c r="O176" s="25"/>
      <c r="P176" s="25"/>
      <c r="Q176" s="25"/>
      <c r="R176" s="25"/>
      <c r="S176" s="25"/>
    </row>
    <row r="177" spans="1:19" s="1" customFormat="1" ht="30" x14ac:dyDescent="0.2">
      <c r="A177" s="21" t="s">
        <v>339</v>
      </c>
      <c r="B177" s="34" t="s">
        <v>130</v>
      </c>
      <c r="C177" s="23" t="s">
        <v>24</v>
      </c>
      <c r="D177" s="24">
        <v>1.1200000000000001</v>
      </c>
      <c r="E177" s="46"/>
      <c r="F177" s="75">
        <f t="shared" si="76"/>
        <v>0</v>
      </c>
      <c r="G177" s="24"/>
      <c r="H177" s="75">
        <f t="shared" si="77"/>
        <v>0</v>
      </c>
      <c r="I177" s="24"/>
      <c r="J177" s="75">
        <f t="shared" si="78"/>
        <v>0</v>
      </c>
      <c r="K177" s="54">
        <f t="shared" si="79"/>
        <v>0</v>
      </c>
      <c r="M177" s="25"/>
      <c r="N177" s="25"/>
      <c r="O177" s="25"/>
      <c r="P177" s="25"/>
      <c r="Q177" s="25"/>
      <c r="R177" s="25"/>
      <c r="S177" s="25"/>
    </row>
    <row r="178" spans="1:19" s="1" customFormat="1" ht="15" x14ac:dyDescent="0.2">
      <c r="A178" s="21" t="s">
        <v>340</v>
      </c>
      <c r="B178" s="34" t="s">
        <v>139</v>
      </c>
      <c r="C178" s="45" t="s">
        <v>53</v>
      </c>
      <c r="D178" s="24">
        <v>42.17</v>
      </c>
      <c r="E178" s="46"/>
      <c r="F178" s="75">
        <f t="shared" si="76"/>
        <v>0</v>
      </c>
      <c r="G178" s="24"/>
      <c r="H178" s="75">
        <f t="shared" si="77"/>
        <v>0</v>
      </c>
      <c r="I178" s="24"/>
      <c r="J178" s="75">
        <f t="shared" si="78"/>
        <v>0</v>
      </c>
      <c r="K178" s="54">
        <f t="shared" si="79"/>
        <v>0</v>
      </c>
      <c r="M178" s="25"/>
      <c r="N178" s="25"/>
      <c r="O178" s="25"/>
      <c r="P178" s="25"/>
      <c r="Q178" s="25"/>
      <c r="R178" s="25"/>
      <c r="S178" s="25"/>
    </row>
    <row r="179" spans="1:19" s="29" customFormat="1" ht="15" x14ac:dyDescent="0.3">
      <c r="A179" s="21" t="s">
        <v>341</v>
      </c>
      <c r="B179" s="22" t="s">
        <v>140</v>
      </c>
      <c r="C179" s="23" t="s">
        <v>53</v>
      </c>
      <c r="D179" s="24">
        <v>12.7</v>
      </c>
      <c r="E179" s="24"/>
      <c r="F179" s="75">
        <f t="shared" si="76"/>
        <v>0</v>
      </c>
      <c r="G179" s="24"/>
      <c r="H179" s="75">
        <f t="shared" si="77"/>
        <v>0</v>
      </c>
      <c r="I179" s="24"/>
      <c r="J179" s="75">
        <f t="shared" si="78"/>
        <v>0</v>
      </c>
      <c r="K179" s="54">
        <f t="shared" si="79"/>
        <v>0</v>
      </c>
      <c r="M179" s="25"/>
      <c r="N179" s="25"/>
      <c r="O179" s="25"/>
      <c r="P179" s="25"/>
      <c r="Q179" s="25"/>
      <c r="R179" s="25"/>
      <c r="S179" s="25"/>
    </row>
    <row r="180" spans="1:19" s="4" customFormat="1" ht="30" x14ac:dyDescent="0.2">
      <c r="A180" s="21" t="s">
        <v>342</v>
      </c>
      <c r="B180" s="47" t="s">
        <v>138</v>
      </c>
      <c r="C180" s="48" t="s">
        <v>53</v>
      </c>
      <c r="D180" s="24">
        <v>540.20000000000005</v>
      </c>
      <c r="E180" s="49"/>
      <c r="F180" s="75">
        <f t="shared" si="76"/>
        <v>0</v>
      </c>
      <c r="G180" s="24"/>
      <c r="H180" s="75">
        <f t="shared" si="77"/>
        <v>0</v>
      </c>
      <c r="I180" s="24"/>
      <c r="J180" s="75">
        <f t="shared" si="78"/>
        <v>0</v>
      </c>
      <c r="K180" s="54">
        <f t="shared" si="79"/>
        <v>0</v>
      </c>
      <c r="M180" s="25"/>
      <c r="N180" s="25"/>
      <c r="O180" s="25"/>
      <c r="P180" s="25"/>
      <c r="Q180" s="25"/>
      <c r="R180" s="25"/>
      <c r="S180" s="25"/>
    </row>
    <row r="181" spans="1:19" s="4" customFormat="1" ht="15" x14ac:dyDescent="0.2">
      <c r="A181" s="21" t="s">
        <v>343</v>
      </c>
      <c r="B181" s="22" t="s">
        <v>377</v>
      </c>
      <c r="C181" s="30" t="s">
        <v>53</v>
      </c>
      <c r="D181" s="24">
        <v>6.4</v>
      </c>
      <c r="E181" s="24"/>
      <c r="F181" s="75">
        <f t="shared" si="76"/>
        <v>0</v>
      </c>
      <c r="G181" s="24"/>
      <c r="H181" s="75">
        <f t="shared" si="77"/>
        <v>0</v>
      </c>
      <c r="I181" s="24"/>
      <c r="J181" s="75">
        <f t="shared" si="78"/>
        <v>0</v>
      </c>
      <c r="K181" s="54">
        <f t="shared" si="79"/>
        <v>0</v>
      </c>
      <c r="M181" s="25"/>
      <c r="N181" s="25"/>
      <c r="O181" s="25"/>
      <c r="P181" s="25"/>
      <c r="Q181" s="25"/>
      <c r="R181" s="25"/>
      <c r="S181" s="25"/>
    </row>
    <row r="182" spans="1:19" s="4" customFormat="1" ht="30" x14ac:dyDescent="0.2">
      <c r="A182" s="21" t="s">
        <v>344</v>
      </c>
      <c r="B182" s="33" t="s">
        <v>141</v>
      </c>
      <c r="C182" s="27" t="s">
        <v>53</v>
      </c>
      <c r="D182" s="24">
        <v>14</v>
      </c>
      <c r="E182" s="38"/>
      <c r="F182" s="75">
        <f t="shared" si="76"/>
        <v>0</v>
      </c>
      <c r="G182" s="24"/>
      <c r="H182" s="75">
        <f t="shared" si="77"/>
        <v>0</v>
      </c>
      <c r="I182" s="24"/>
      <c r="J182" s="75">
        <f t="shared" si="78"/>
        <v>0</v>
      </c>
      <c r="K182" s="54">
        <f t="shared" si="79"/>
        <v>0</v>
      </c>
      <c r="M182" s="25"/>
      <c r="N182" s="25"/>
      <c r="O182" s="25"/>
      <c r="P182" s="25"/>
      <c r="Q182" s="25"/>
      <c r="R182" s="25"/>
      <c r="S182" s="25"/>
    </row>
    <row r="183" spans="1:19" s="4" customFormat="1" ht="30" x14ac:dyDescent="0.2">
      <c r="A183" s="21" t="s">
        <v>345</v>
      </c>
      <c r="B183" s="33" t="s">
        <v>142</v>
      </c>
      <c r="C183" s="30" t="s">
        <v>53</v>
      </c>
      <c r="D183" s="24">
        <v>116</v>
      </c>
      <c r="E183" s="38"/>
      <c r="F183" s="75">
        <f t="shared" si="76"/>
        <v>0</v>
      </c>
      <c r="G183" s="24"/>
      <c r="H183" s="75">
        <f t="shared" si="77"/>
        <v>0</v>
      </c>
      <c r="I183" s="24"/>
      <c r="J183" s="75">
        <f t="shared" si="78"/>
        <v>0</v>
      </c>
      <c r="K183" s="54">
        <f t="shared" si="79"/>
        <v>0</v>
      </c>
      <c r="M183" s="25"/>
      <c r="N183" s="25"/>
      <c r="O183" s="25"/>
      <c r="P183" s="25"/>
      <c r="Q183" s="25"/>
      <c r="R183" s="25"/>
      <c r="S183" s="25"/>
    </row>
    <row r="184" spans="1:19" s="4" customFormat="1" ht="15" x14ac:dyDescent="0.2">
      <c r="A184" s="21" t="s">
        <v>346</v>
      </c>
      <c r="B184" s="33" t="s">
        <v>143</v>
      </c>
      <c r="C184" s="30" t="s">
        <v>53</v>
      </c>
      <c r="D184" s="24">
        <v>64.05</v>
      </c>
      <c r="E184" s="38"/>
      <c r="F184" s="75">
        <f t="shared" si="76"/>
        <v>0</v>
      </c>
      <c r="G184" s="24"/>
      <c r="H184" s="75">
        <f t="shared" si="77"/>
        <v>0</v>
      </c>
      <c r="I184" s="24"/>
      <c r="J184" s="75">
        <f t="shared" si="78"/>
        <v>0</v>
      </c>
      <c r="K184" s="54">
        <f t="shared" si="79"/>
        <v>0</v>
      </c>
      <c r="M184" s="25"/>
      <c r="N184" s="25"/>
      <c r="O184" s="25"/>
      <c r="P184" s="25"/>
      <c r="Q184" s="25"/>
      <c r="R184" s="25"/>
      <c r="S184" s="25"/>
    </row>
    <row r="185" spans="1:19" s="4" customFormat="1" ht="30" x14ac:dyDescent="0.2">
      <c r="A185" s="21" t="s">
        <v>347</v>
      </c>
      <c r="B185" s="34" t="s">
        <v>144</v>
      </c>
      <c r="C185" s="30" t="s">
        <v>53</v>
      </c>
      <c r="D185" s="24">
        <v>14</v>
      </c>
      <c r="E185" s="38"/>
      <c r="F185" s="75">
        <f t="shared" si="76"/>
        <v>0</v>
      </c>
      <c r="G185" s="24"/>
      <c r="H185" s="75">
        <f t="shared" si="77"/>
        <v>0</v>
      </c>
      <c r="I185" s="24"/>
      <c r="J185" s="75">
        <f t="shared" si="78"/>
        <v>0</v>
      </c>
      <c r="K185" s="54">
        <f t="shared" si="79"/>
        <v>0</v>
      </c>
      <c r="M185" s="25"/>
      <c r="N185" s="25"/>
      <c r="O185" s="25"/>
      <c r="P185" s="25"/>
      <c r="Q185" s="25"/>
      <c r="R185" s="25"/>
      <c r="S185" s="25"/>
    </row>
    <row r="186" spans="1:19" s="1" customFormat="1" ht="15" x14ac:dyDescent="0.2">
      <c r="A186" s="21" t="s">
        <v>348</v>
      </c>
      <c r="B186" s="34" t="s">
        <v>145</v>
      </c>
      <c r="C186" s="30" t="s">
        <v>53</v>
      </c>
      <c r="D186" s="24">
        <v>17.100000000000001</v>
      </c>
      <c r="E186" s="28"/>
      <c r="F186" s="75">
        <f t="shared" ref="F186:F197" si="80">ROUND(D186*E186,2)</f>
        <v>0</v>
      </c>
      <c r="G186" s="24"/>
      <c r="H186" s="75">
        <f t="shared" ref="H186:H197" si="81">ROUND(D186*G186,2)</f>
        <v>0</v>
      </c>
      <c r="I186" s="24"/>
      <c r="J186" s="75">
        <f t="shared" ref="J186:J197" si="82">ROUND(D186*I186,2)</f>
        <v>0</v>
      </c>
      <c r="K186" s="54">
        <f t="shared" ref="K186:K197" si="83">F186+H186+J186</f>
        <v>0</v>
      </c>
      <c r="M186" s="25"/>
      <c r="N186" s="25"/>
      <c r="O186" s="25"/>
      <c r="P186" s="25"/>
      <c r="Q186" s="25"/>
      <c r="R186" s="25"/>
      <c r="S186" s="25"/>
    </row>
    <row r="187" spans="1:19" s="4" customFormat="1" ht="15" x14ac:dyDescent="0.2">
      <c r="A187" s="21" t="s">
        <v>349</v>
      </c>
      <c r="B187" s="34" t="s">
        <v>131</v>
      </c>
      <c r="C187" s="30" t="s">
        <v>44</v>
      </c>
      <c r="D187" s="24">
        <v>4</v>
      </c>
      <c r="E187" s="28"/>
      <c r="F187" s="75">
        <f t="shared" si="80"/>
        <v>0</v>
      </c>
      <c r="G187" s="24"/>
      <c r="H187" s="75">
        <f t="shared" si="81"/>
        <v>0</v>
      </c>
      <c r="I187" s="24"/>
      <c r="J187" s="75">
        <f t="shared" si="82"/>
        <v>0</v>
      </c>
      <c r="K187" s="54">
        <f t="shared" si="83"/>
        <v>0</v>
      </c>
      <c r="M187" s="25"/>
      <c r="N187" s="25"/>
      <c r="O187" s="25"/>
      <c r="P187" s="25"/>
      <c r="Q187" s="25"/>
      <c r="R187" s="25"/>
      <c r="S187" s="25"/>
    </row>
    <row r="188" spans="1:19" s="1" customFormat="1" ht="45" x14ac:dyDescent="0.2">
      <c r="A188" s="21" t="s">
        <v>350</v>
      </c>
      <c r="B188" s="34" t="s">
        <v>132</v>
      </c>
      <c r="C188" s="45" t="s">
        <v>23</v>
      </c>
      <c r="D188" s="24">
        <v>30.55</v>
      </c>
      <c r="E188" s="46"/>
      <c r="F188" s="75">
        <f t="shared" si="80"/>
        <v>0</v>
      </c>
      <c r="G188" s="24"/>
      <c r="H188" s="75">
        <f t="shared" si="81"/>
        <v>0</v>
      </c>
      <c r="I188" s="24"/>
      <c r="J188" s="75">
        <f t="shared" si="82"/>
        <v>0</v>
      </c>
      <c r="K188" s="54">
        <f t="shared" si="83"/>
        <v>0</v>
      </c>
      <c r="M188" s="25"/>
      <c r="N188" s="25"/>
      <c r="O188" s="25"/>
      <c r="P188" s="25"/>
      <c r="Q188" s="25"/>
      <c r="R188" s="25"/>
      <c r="S188" s="25"/>
    </row>
    <row r="189" spans="1:19" s="1" customFormat="1" ht="15" x14ac:dyDescent="0.2">
      <c r="A189" s="21" t="s">
        <v>351</v>
      </c>
      <c r="B189" s="34" t="s">
        <v>146</v>
      </c>
      <c r="C189" s="45" t="s">
        <v>44</v>
      </c>
      <c r="D189" s="24">
        <v>1</v>
      </c>
      <c r="E189" s="46"/>
      <c r="F189" s="75">
        <f t="shared" si="80"/>
        <v>0</v>
      </c>
      <c r="G189" s="24"/>
      <c r="H189" s="75">
        <f t="shared" si="81"/>
        <v>0</v>
      </c>
      <c r="I189" s="24"/>
      <c r="J189" s="75">
        <f t="shared" si="82"/>
        <v>0</v>
      </c>
      <c r="K189" s="54">
        <f t="shared" si="83"/>
        <v>0</v>
      </c>
      <c r="M189" s="25"/>
      <c r="N189" s="25"/>
      <c r="O189" s="25"/>
      <c r="P189" s="25"/>
      <c r="Q189" s="25"/>
      <c r="R189" s="25"/>
      <c r="S189" s="25"/>
    </row>
    <row r="190" spans="1:19" s="29" customFormat="1" ht="15" x14ac:dyDescent="0.3">
      <c r="A190" s="21" t="s">
        <v>352</v>
      </c>
      <c r="B190" s="22" t="s">
        <v>147</v>
      </c>
      <c r="C190" s="23" t="s">
        <v>44</v>
      </c>
      <c r="D190" s="24">
        <v>1</v>
      </c>
      <c r="E190" s="24"/>
      <c r="F190" s="75">
        <f t="shared" si="80"/>
        <v>0</v>
      </c>
      <c r="G190" s="24"/>
      <c r="H190" s="75">
        <f t="shared" si="81"/>
        <v>0</v>
      </c>
      <c r="I190" s="24"/>
      <c r="J190" s="75">
        <f t="shared" si="82"/>
        <v>0</v>
      </c>
      <c r="K190" s="54">
        <f t="shared" si="83"/>
        <v>0</v>
      </c>
      <c r="M190" s="25"/>
      <c r="N190" s="25"/>
      <c r="O190" s="25"/>
      <c r="P190" s="25"/>
      <c r="Q190" s="25"/>
      <c r="R190" s="25"/>
      <c r="S190" s="25"/>
    </row>
    <row r="191" spans="1:19" s="4" customFormat="1" ht="15" x14ac:dyDescent="0.2">
      <c r="A191" s="21" t="s">
        <v>353</v>
      </c>
      <c r="B191" s="47" t="s">
        <v>148</v>
      </c>
      <c r="C191" s="48" t="s">
        <v>44</v>
      </c>
      <c r="D191" s="24">
        <v>1</v>
      </c>
      <c r="E191" s="49"/>
      <c r="F191" s="75">
        <f t="shared" si="80"/>
        <v>0</v>
      </c>
      <c r="G191" s="24"/>
      <c r="H191" s="75">
        <f t="shared" si="81"/>
        <v>0</v>
      </c>
      <c r="I191" s="24"/>
      <c r="J191" s="75">
        <f t="shared" si="82"/>
        <v>0</v>
      </c>
      <c r="K191" s="54">
        <f t="shared" si="83"/>
        <v>0</v>
      </c>
      <c r="M191" s="25"/>
      <c r="N191" s="25"/>
      <c r="O191" s="25"/>
      <c r="P191" s="25"/>
      <c r="Q191" s="25"/>
      <c r="R191" s="25"/>
      <c r="S191" s="25"/>
    </row>
    <row r="192" spans="1:19" s="4" customFormat="1" ht="15" x14ac:dyDescent="0.2">
      <c r="A192" s="21" t="s">
        <v>354</v>
      </c>
      <c r="B192" s="22" t="s">
        <v>149</v>
      </c>
      <c r="C192" s="30" t="s">
        <v>44</v>
      </c>
      <c r="D192" s="24">
        <v>1</v>
      </c>
      <c r="E192" s="24"/>
      <c r="F192" s="75">
        <f t="shared" si="80"/>
        <v>0</v>
      </c>
      <c r="G192" s="24"/>
      <c r="H192" s="75">
        <f t="shared" si="81"/>
        <v>0</v>
      </c>
      <c r="I192" s="24"/>
      <c r="J192" s="75">
        <f t="shared" si="82"/>
        <v>0</v>
      </c>
      <c r="K192" s="54">
        <f t="shared" si="83"/>
        <v>0</v>
      </c>
      <c r="M192" s="25"/>
      <c r="N192" s="25"/>
      <c r="O192" s="25"/>
      <c r="P192" s="25"/>
      <c r="Q192" s="25"/>
      <c r="R192" s="25"/>
      <c r="S192" s="25"/>
    </row>
    <row r="193" spans="1:19" s="4" customFormat="1" ht="15" x14ac:dyDescent="0.2">
      <c r="A193" s="21" t="s">
        <v>355</v>
      </c>
      <c r="B193" s="33" t="s">
        <v>150</v>
      </c>
      <c r="C193" s="27" t="s">
        <v>44</v>
      </c>
      <c r="D193" s="24">
        <v>1</v>
      </c>
      <c r="E193" s="38"/>
      <c r="F193" s="75">
        <f t="shared" si="80"/>
        <v>0</v>
      </c>
      <c r="G193" s="24"/>
      <c r="H193" s="75">
        <f t="shared" si="81"/>
        <v>0</v>
      </c>
      <c r="I193" s="24"/>
      <c r="J193" s="75">
        <f t="shared" si="82"/>
        <v>0</v>
      </c>
      <c r="K193" s="54">
        <f t="shared" si="83"/>
        <v>0</v>
      </c>
      <c r="M193" s="25"/>
      <c r="N193" s="25"/>
      <c r="O193" s="25"/>
      <c r="P193" s="25"/>
      <c r="Q193" s="25"/>
      <c r="R193" s="25"/>
      <c r="S193" s="25"/>
    </row>
    <row r="194" spans="1:19" s="4" customFormat="1" ht="75" x14ac:dyDescent="0.2">
      <c r="A194" s="21" t="s">
        <v>356</v>
      </c>
      <c r="B194" s="33" t="s">
        <v>378</v>
      </c>
      <c r="C194" s="30" t="s">
        <v>44</v>
      </c>
      <c r="D194" s="24">
        <v>2</v>
      </c>
      <c r="E194" s="38"/>
      <c r="F194" s="75">
        <f t="shared" si="80"/>
        <v>0</v>
      </c>
      <c r="G194" s="24"/>
      <c r="H194" s="75">
        <f t="shared" si="81"/>
        <v>0</v>
      </c>
      <c r="I194" s="24"/>
      <c r="J194" s="75">
        <f t="shared" si="82"/>
        <v>0</v>
      </c>
      <c r="K194" s="54">
        <f t="shared" si="83"/>
        <v>0</v>
      </c>
      <c r="M194" s="25"/>
      <c r="N194" s="25"/>
      <c r="O194" s="25"/>
      <c r="P194" s="25"/>
      <c r="Q194" s="25"/>
      <c r="R194" s="25"/>
      <c r="S194" s="25"/>
    </row>
    <row r="195" spans="1:19" s="4" customFormat="1" ht="15" x14ac:dyDescent="0.2">
      <c r="A195" s="21" t="s">
        <v>357</v>
      </c>
      <c r="B195" s="33" t="s">
        <v>133</v>
      </c>
      <c r="C195" s="23" t="s">
        <v>24</v>
      </c>
      <c r="D195" s="24">
        <v>97.6</v>
      </c>
      <c r="E195" s="38"/>
      <c r="F195" s="75">
        <f t="shared" si="80"/>
        <v>0</v>
      </c>
      <c r="G195" s="24"/>
      <c r="H195" s="75">
        <f t="shared" si="81"/>
        <v>0</v>
      </c>
      <c r="I195" s="24"/>
      <c r="J195" s="75">
        <f t="shared" si="82"/>
        <v>0</v>
      </c>
      <c r="K195" s="54">
        <f t="shared" si="83"/>
        <v>0</v>
      </c>
      <c r="M195" s="25"/>
      <c r="N195" s="25"/>
      <c r="O195" s="25"/>
      <c r="P195" s="25"/>
      <c r="Q195" s="25"/>
      <c r="R195" s="25"/>
      <c r="S195" s="25"/>
    </row>
    <row r="196" spans="1:19" s="4" customFormat="1" ht="15" x14ac:dyDescent="0.2">
      <c r="A196" s="21" t="s">
        <v>358</v>
      </c>
      <c r="B196" s="34" t="s">
        <v>151</v>
      </c>
      <c r="C196" s="30" t="s">
        <v>153</v>
      </c>
      <c r="D196" s="24">
        <v>1</v>
      </c>
      <c r="E196" s="38"/>
      <c r="F196" s="75">
        <f t="shared" si="80"/>
        <v>0</v>
      </c>
      <c r="G196" s="24"/>
      <c r="H196" s="75">
        <f t="shared" si="81"/>
        <v>0</v>
      </c>
      <c r="I196" s="24"/>
      <c r="J196" s="75">
        <f t="shared" si="82"/>
        <v>0</v>
      </c>
      <c r="K196" s="54">
        <f t="shared" si="83"/>
        <v>0</v>
      </c>
      <c r="M196" s="25"/>
      <c r="N196" s="25"/>
      <c r="O196" s="25"/>
      <c r="P196" s="25"/>
      <c r="Q196" s="25"/>
      <c r="R196" s="25"/>
      <c r="S196" s="25"/>
    </row>
    <row r="197" spans="1:19" s="4" customFormat="1" ht="15" x14ac:dyDescent="0.2">
      <c r="A197" s="21" t="s">
        <v>359</v>
      </c>
      <c r="B197" s="34" t="s">
        <v>152</v>
      </c>
      <c r="C197" s="30" t="s">
        <v>153</v>
      </c>
      <c r="D197" s="24">
        <v>1</v>
      </c>
      <c r="E197" s="38"/>
      <c r="F197" s="75">
        <f t="shared" si="80"/>
        <v>0</v>
      </c>
      <c r="G197" s="24"/>
      <c r="H197" s="75">
        <f t="shared" si="81"/>
        <v>0</v>
      </c>
      <c r="I197" s="24"/>
      <c r="J197" s="75">
        <f t="shared" si="82"/>
        <v>0</v>
      </c>
      <c r="K197" s="54">
        <f t="shared" si="83"/>
        <v>0</v>
      </c>
      <c r="M197" s="25"/>
      <c r="N197" s="25"/>
      <c r="O197" s="25"/>
      <c r="P197" s="25"/>
      <c r="Q197" s="25"/>
      <c r="R197" s="25"/>
      <c r="S197" s="25"/>
    </row>
    <row r="198" spans="1:19" s="4" customFormat="1" ht="15" x14ac:dyDescent="0.2">
      <c r="A198" s="21" t="s">
        <v>360</v>
      </c>
      <c r="B198" s="34" t="s">
        <v>154</v>
      </c>
      <c r="C198" s="30" t="s">
        <v>153</v>
      </c>
      <c r="D198" s="24">
        <v>2</v>
      </c>
      <c r="E198" s="38"/>
      <c r="F198" s="75">
        <f t="shared" ref="F198" si="84">ROUND(D198*E198,2)</f>
        <v>0</v>
      </c>
      <c r="G198" s="24"/>
      <c r="H198" s="75">
        <f t="shared" ref="H198" si="85">ROUND(D198*G198,2)</f>
        <v>0</v>
      </c>
      <c r="I198" s="24"/>
      <c r="J198" s="75">
        <f t="shared" ref="J198" si="86">ROUND(D198*I198,2)</f>
        <v>0</v>
      </c>
      <c r="K198" s="54">
        <f t="shared" ref="K198" si="87">F198+H198+J198</f>
        <v>0</v>
      </c>
      <c r="M198" s="25"/>
      <c r="N198" s="25"/>
      <c r="O198" s="25"/>
      <c r="P198" s="25"/>
      <c r="Q198" s="25"/>
      <c r="R198" s="25"/>
      <c r="S198" s="25"/>
    </row>
    <row r="199" spans="1:19" s="4" customFormat="1" ht="6" customHeight="1" x14ac:dyDescent="0.2">
      <c r="A199" s="65"/>
      <c r="B199" s="66"/>
      <c r="C199" s="67"/>
      <c r="D199" s="68"/>
      <c r="E199" s="69"/>
      <c r="F199" s="70"/>
      <c r="G199" s="70"/>
      <c r="H199" s="70"/>
      <c r="I199" s="70"/>
      <c r="J199" s="70"/>
      <c r="K199" s="60"/>
      <c r="M199" s="25"/>
      <c r="N199" s="25"/>
      <c r="O199" s="25"/>
      <c r="P199" s="25"/>
      <c r="Q199" s="25"/>
      <c r="R199" s="25"/>
      <c r="S199" s="25"/>
    </row>
    <row r="200" spans="1:19" s="4" customFormat="1" ht="18" x14ac:dyDescent="0.2">
      <c r="A200" s="99" t="s">
        <v>14</v>
      </c>
      <c r="B200" s="100"/>
      <c r="C200" s="100"/>
      <c r="D200" s="100"/>
      <c r="E200" s="100"/>
      <c r="F200" s="100"/>
      <c r="G200" s="100"/>
      <c r="H200" s="100"/>
      <c r="I200" s="100"/>
      <c r="J200" s="100"/>
      <c r="K200" s="62">
        <f>SUM(K9:K199)</f>
        <v>0</v>
      </c>
      <c r="M200" s="25"/>
      <c r="N200" s="25"/>
      <c r="O200" s="25"/>
      <c r="P200" s="25"/>
      <c r="Q200" s="25"/>
      <c r="R200" s="25"/>
      <c r="S200" s="25"/>
    </row>
    <row r="201" spans="1:19" s="4" customFormat="1" ht="18" x14ac:dyDescent="0.2">
      <c r="A201" s="79" t="s">
        <v>13</v>
      </c>
      <c r="B201" s="80"/>
      <c r="C201" s="80"/>
      <c r="D201" s="80"/>
      <c r="E201" s="80"/>
      <c r="F201" s="80"/>
      <c r="G201" s="80"/>
      <c r="H201" s="80"/>
      <c r="I201" s="24" t="s">
        <v>17</v>
      </c>
      <c r="J201" s="71"/>
      <c r="K201" s="61">
        <f>ROUND(K200*J201/100,2)</f>
        <v>0</v>
      </c>
      <c r="M201" s="25"/>
      <c r="N201" s="25"/>
      <c r="O201" s="25"/>
      <c r="P201" s="25"/>
      <c r="Q201" s="25"/>
      <c r="R201" s="25"/>
      <c r="S201" s="25"/>
    </row>
    <row r="202" spans="1:19" s="4" customFormat="1" ht="18" x14ac:dyDescent="0.2">
      <c r="A202" s="79" t="s">
        <v>11</v>
      </c>
      <c r="B202" s="80"/>
      <c r="C202" s="80"/>
      <c r="D202" s="80"/>
      <c r="E202" s="80"/>
      <c r="F202" s="80"/>
      <c r="G202" s="80"/>
      <c r="H202" s="80"/>
      <c r="I202" s="59"/>
      <c r="J202" s="63"/>
      <c r="K202" s="61">
        <f>K200+K201</f>
        <v>0</v>
      </c>
      <c r="M202" s="25"/>
      <c r="N202" s="25"/>
      <c r="O202" s="25"/>
      <c r="P202" s="25"/>
      <c r="Q202" s="25"/>
      <c r="R202" s="25"/>
      <c r="S202" s="25"/>
    </row>
    <row r="203" spans="1:19" s="4" customFormat="1" ht="18" x14ac:dyDescent="0.2">
      <c r="A203" s="79" t="s">
        <v>15</v>
      </c>
      <c r="B203" s="80"/>
      <c r="C203" s="80"/>
      <c r="D203" s="80"/>
      <c r="E203" s="80"/>
      <c r="F203" s="80"/>
      <c r="G203" s="80"/>
      <c r="H203" s="80"/>
      <c r="I203" s="24" t="s">
        <v>17</v>
      </c>
      <c r="J203" s="71"/>
      <c r="K203" s="61">
        <f>ROUND(K202*J203/100,2)</f>
        <v>0</v>
      </c>
      <c r="M203" s="25"/>
      <c r="N203" s="25"/>
      <c r="O203" s="25"/>
      <c r="P203" s="25"/>
      <c r="Q203" s="25"/>
      <c r="R203" s="25"/>
      <c r="S203" s="25"/>
    </row>
    <row r="204" spans="1:19" s="4" customFormat="1" ht="18" x14ac:dyDescent="0.2">
      <c r="A204" s="79" t="s">
        <v>11</v>
      </c>
      <c r="B204" s="80"/>
      <c r="C204" s="80"/>
      <c r="D204" s="80"/>
      <c r="E204" s="80"/>
      <c r="F204" s="80"/>
      <c r="G204" s="80"/>
      <c r="H204" s="80"/>
      <c r="I204" s="59"/>
      <c r="J204" s="63"/>
      <c r="K204" s="61">
        <f>K202+K203</f>
        <v>0</v>
      </c>
      <c r="M204" s="25"/>
      <c r="N204" s="25"/>
      <c r="O204" s="25"/>
      <c r="P204" s="25"/>
      <c r="Q204" s="25"/>
      <c r="R204" s="25"/>
      <c r="S204" s="25"/>
    </row>
    <row r="205" spans="1:19" s="4" customFormat="1" ht="18.75" thickBot="1" x14ac:dyDescent="0.25">
      <c r="A205" s="97" t="s">
        <v>16</v>
      </c>
      <c r="B205" s="98"/>
      <c r="C205" s="98"/>
      <c r="D205" s="98"/>
      <c r="E205" s="98"/>
      <c r="F205" s="98"/>
      <c r="G205" s="98"/>
      <c r="H205" s="98"/>
      <c r="I205" s="72" t="s">
        <v>17</v>
      </c>
      <c r="J205" s="73">
        <v>18</v>
      </c>
      <c r="K205" s="61">
        <f>ROUND(K204*J205/100,2)</f>
        <v>0</v>
      </c>
      <c r="M205" s="25"/>
      <c r="N205" s="25"/>
      <c r="O205" s="25"/>
      <c r="P205" s="25"/>
      <c r="Q205" s="25"/>
      <c r="R205" s="25"/>
      <c r="S205" s="25"/>
    </row>
    <row r="206" spans="1:19" ht="20.25" thickBot="1" x14ac:dyDescent="0.25">
      <c r="A206" s="85" t="s">
        <v>7</v>
      </c>
      <c r="B206" s="86"/>
      <c r="C206" s="86"/>
      <c r="D206" s="86"/>
      <c r="E206" s="86"/>
      <c r="F206" s="86"/>
      <c r="G206" s="86"/>
      <c r="H206" s="86"/>
      <c r="I206" s="86"/>
      <c r="J206" s="64"/>
      <c r="K206" s="74">
        <f>K204+K205</f>
        <v>0</v>
      </c>
    </row>
    <row r="207" spans="1:19" x14ac:dyDescent="0.2">
      <c r="B207" s="51"/>
      <c r="C207" s="51"/>
      <c r="D207" s="50"/>
      <c r="E207" s="50"/>
      <c r="F207" s="50"/>
      <c r="G207" s="50"/>
      <c r="H207" s="50"/>
      <c r="I207" s="50"/>
      <c r="J207" s="50"/>
      <c r="K207" s="52"/>
    </row>
  </sheetData>
  <autoFilter ref="A9:K206" xr:uid="{00000000-0009-0000-0000-000000000000}"/>
  <mergeCells count="18">
    <mergeCell ref="A1:K1"/>
    <mergeCell ref="A2:K2"/>
    <mergeCell ref="A4:K4"/>
    <mergeCell ref="A6:A7"/>
    <mergeCell ref="B6:B7"/>
    <mergeCell ref="C6:C7"/>
    <mergeCell ref="D6:D7"/>
    <mergeCell ref="E6:F6"/>
    <mergeCell ref="G6:H6"/>
    <mergeCell ref="A203:H203"/>
    <mergeCell ref="A204:H204"/>
    <mergeCell ref="I6:J6"/>
    <mergeCell ref="K6:K7"/>
    <mergeCell ref="A206:I206"/>
    <mergeCell ref="A205:H205"/>
    <mergeCell ref="A200:J200"/>
    <mergeCell ref="A201:H201"/>
    <mergeCell ref="A202:H202"/>
  </mergeCells>
  <printOptions horizontalCentered="1"/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2019-07-26T16:21:53Z</dcterms:modified>
</cp:coreProperties>
</file>