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autoCompressPictures="0"/>
  <bookViews>
    <workbookView xWindow="0" yWindow="120" windowWidth="20730" windowHeight="8955" tabRatio="912"/>
  </bookViews>
  <sheets>
    <sheet name="TOTAL" sheetId="1" r:id="rId1"/>
    <sheet name="1. ელექტროობა" sheetId="70" r:id="rId2"/>
    <sheet name="2. ვენტილაცია" sheetId="71" r:id="rId3"/>
    <sheet name="3. გათბობა-გაგრილება" sheetId="72" r:id="rId4"/>
    <sheet name="4. კანალიზაცია" sheetId="73" r:id="rId5"/>
    <sheet name="5. სახანძრო უსაფრთხოება" sheetId="74" r:id="rId6"/>
    <sheet name="6. სუსტი დენები" sheetId="75" r:id="rId7"/>
    <sheet name="7. დამატებითი სამუშაო" sheetId="76" r:id="rId8"/>
  </sheets>
  <externalReferences>
    <externalReference r:id="rId9"/>
    <externalReference r:id="rId10"/>
  </externalReferences>
  <definedNames>
    <definedName name="euro" localSheetId="1">#REF!</definedName>
    <definedName name="euro" localSheetId="2">#REF!</definedName>
    <definedName name="euro" localSheetId="3">#REF!</definedName>
    <definedName name="euro" localSheetId="4">#REF!</definedName>
    <definedName name="euro" localSheetId="5">#REF!</definedName>
    <definedName name="euro" localSheetId="6">#REF!</definedName>
    <definedName name="euro" localSheetId="7">#REF!</definedName>
    <definedName name="euro">#REF!</definedName>
    <definedName name="euro1" localSheetId="6">#REF!</definedName>
    <definedName name="euro1" localSheetId="7">#REF!</definedName>
    <definedName name="euro1">#REF!</definedName>
    <definedName name="kurz" localSheetId="1">#REF!</definedName>
    <definedName name="kurz" localSheetId="2">#REF!</definedName>
    <definedName name="kurz" localSheetId="3">#REF!</definedName>
    <definedName name="kurz" localSheetId="4">#REF!</definedName>
    <definedName name="kurz" localSheetId="5">#REF!</definedName>
    <definedName name="kurz" localSheetId="6">#REF!</definedName>
    <definedName name="kurz" localSheetId="7">#REF!</definedName>
    <definedName name="kurz">#REF!</definedName>
    <definedName name="kurz1" localSheetId="6">#REF!</definedName>
    <definedName name="kurz1" localSheetId="7">#REF!</definedName>
    <definedName name="kurz1">#REF!</definedName>
    <definedName name="material" localSheetId="1">[1]Rekapitulace!$H$13</definedName>
    <definedName name="material" localSheetId="6">[1]Rekapitulace!$H$13</definedName>
    <definedName name="material" localSheetId="7">[1]Rekapitulace!$H$13</definedName>
    <definedName name="material">[2]Rekapitulace!$H$13</definedName>
    <definedName name="materials">[2]Rekapitulace!$H$13</definedName>
    <definedName name="montaz" localSheetId="1">[1]Rekapitulace!$G$13</definedName>
    <definedName name="montaz" localSheetId="6">[1]Rekapitulace!$G$13</definedName>
    <definedName name="montaz" localSheetId="7">[1]Rekapitulace!$G$13</definedName>
    <definedName name="montaz">[2]Rekapitulace!$G$13</definedName>
    <definedName name="montazs">[2]Rekapitulace!$G$13</definedName>
    <definedName name="_xlnm.Print_Area" localSheetId="1">'1. ელექტროობა'!$A$1:$Q$157</definedName>
    <definedName name="_xlnm.Print_Area" localSheetId="2">'2. ვენტილაცია'!$A$1:$O$6</definedName>
    <definedName name="_xlnm.Print_Area" localSheetId="3">'3. გათბობა-გაგრილება'!$A$1:$O$6</definedName>
    <definedName name="_xlnm.Print_Area" localSheetId="4">'4. კანალიზაცია'!$A$1:$O$4</definedName>
    <definedName name="_xlnm.Print_Area" localSheetId="5">'5. სახანძრო უსაფრთხოება'!$A$1:$O$6</definedName>
    <definedName name="_xlnm.Print_Area" localSheetId="6">'6. სუსტი დენები'!$A$1:$Q$79</definedName>
    <definedName name="_xlnm.Print_Area" localSheetId="7">'7. დამატებითი სამუშაო'!$A$1:$Q$18</definedName>
  </definedNames>
  <calcPr calcId="114210" concurrentCalc="0"/>
</workbook>
</file>

<file path=xl/calcChain.xml><?xml version="1.0" encoding="utf-8"?>
<calcChain xmlns="http://schemas.openxmlformats.org/spreadsheetml/2006/main">
  <c r="C22" i="1"/>
  <c r="J4" i="70"/>
  <c r="J4" i="71"/>
  <c r="F28"/>
  <c r="J4" i="72"/>
  <c r="J3" i="73"/>
  <c r="J4" i="74"/>
  <c r="J4" i="75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30"/>
  <c r="G30"/>
  <c r="F31"/>
  <c r="G31"/>
  <c r="F32"/>
  <c r="G32"/>
  <c r="F33"/>
  <c r="G33"/>
  <c r="F35"/>
  <c r="G35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8"/>
  <c r="G48"/>
  <c r="F47"/>
  <c r="G47"/>
  <c r="F49"/>
  <c r="G49"/>
  <c r="F50"/>
  <c r="G50"/>
  <c r="F56"/>
  <c r="G56"/>
  <c r="F57"/>
  <c r="G57"/>
  <c r="F58"/>
  <c r="G58"/>
  <c r="F59"/>
  <c r="G59"/>
  <c r="F60"/>
  <c r="G60"/>
  <c r="F61"/>
  <c r="G61"/>
  <c r="F77"/>
  <c r="G77"/>
  <c r="F78"/>
  <c r="G78"/>
  <c r="F79"/>
  <c r="G79"/>
  <c r="F75"/>
  <c r="G75"/>
  <c r="F74"/>
  <c r="G74"/>
  <c r="F63"/>
  <c r="G63"/>
  <c r="F64"/>
  <c r="G64"/>
  <c r="F65"/>
  <c r="G65"/>
  <c r="F66"/>
  <c r="G66"/>
  <c r="F67"/>
  <c r="G67"/>
  <c r="F68"/>
  <c r="G68"/>
  <c r="F70"/>
  <c r="G70"/>
  <c r="F73"/>
  <c r="G73"/>
  <c r="F71"/>
  <c r="G71"/>
  <c r="F72"/>
  <c r="G72"/>
  <c r="F69"/>
  <c r="G69"/>
  <c r="F55"/>
  <c r="G55"/>
  <c r="F52"/>
  <c r="G52"/>
  <c r="F53"/>
  <c r="G53"/>
  <c r="F54"/>
  <c r="G54"/>
  <c r="G80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H24"/>
  <c r="I24"/>
  <c r="H25"/>
  <c r="I25"/>
  <c r="H26"/>
  <c r="I26"/>
  <c r="H27"/>
  <c r="I27"/>
  <c r="H28"/>
  <c r="I28"/>
  <c r="H30"/>
  <c r="I30"/>
  <c r="H31"/>
  <c r="I31"/>
  <c r="H32"/>
  <c r="I32"/>
  <c r="H33"/>
  <c r="I33"/>
  <c r="H35"/>
  <c r="I35"/>
  <c r="H37"/>
  <c r="I37"/>
  <c r="H38"/>
  <c r="I38"/>
  <c r="H39"/>
  <c r="I39"/>
  <c r="H40"/>
  <c r="I40"/>
  <c r="H41"/>
  <c r="I41"/>
  <c r="H42"/>
  <c r="I42"/>
  <c r="H43"/>
  <c r="I43"/>
  <c r="H44"/>
  <c r="I44"/>
  <c r="H45"/>
  <c r="I45"/>
  <c r="H46"/>
  <c r="I46"/>
  <c r="H47"/>
  <c r="I47"/>
  <c r="H48"/>
  <c r="I48"/>
  <c r="H49"/>
  <c r="I49"/>
  <c r="H50"/>
  <c r="I50"/>
  <c r="H56"/>
  <c r="I56"/>
  <c r="H57"/>
  <c r="I57"/>
  <c r="H58"/>
  <c r="I58"/>
  <c r="H60"/>
  <c r="I60"/>
  <c r="H59"/>
  <c r="I59"/>
  <c r="H61"/>
  <c r="I61"/>
  <c r="H77"/>
  <c r="I77"/>
  <c r="H78"/>
  <c r="I78"/>
  <c r="H79"/>
  <c r="I79"/>
  <c r="H75"/>
  <c r="I75"/>
  <c r="H74"/>
  <c r="I74"/>
  <c r="H63"/>
  <c r="I63"/>
  <c r="H64"/>
  <c r="I64"/>
  <c r="H65"/>
  <c r="I65"/>
  <c r="H66"/>
  <c r="I66"/>
  <c r="H67"/>
  <c r="I67"/>
  <c r="H68"/>
  <c r="I68"/>
  <c r="H73"/>
  <c r="I73"/>
  <c r="H71"/>
  <c r="I71"/>
  <c r="H72"/>
  <c r="I72"/>
  <c r="H69"/>
  <c r="I69"/>
  <c r="H55"/>
  <c r="I55"/>
  <c r="H52"/>
  <c r="I52"/>
  <c r="H53"/>
  <c r="I53"/>
  <c r="H54"/>
  <c r="I54"/>
  <c r="H70"/>
  <c r="I70"/>
  <c r="I80"/>
  <c r="J80"/>
  <c r="H19" i="71"/>
  <c r="I19"/>
  <c r="F19"/>
  <c r="G19"/>
  <c r="J19"/>
  <c r="K19"/>
  <c r="J81" i="75"/>
  <c r="J13"/>
  <c r="J14"/>
  <c r="J15"/>
  <c r="J16"/>
  <c r="J17"/>
  <c r="J18"/>
  <c r="J19"/>
  <c r="J20"/>
  <c r="J21"/>
  <c r="J22"/>
  <c r="J23"/>
  <c r="J24"/>
  <c r="J25"/>
  <c r="J26"/>
  <c r="J27"/>
  <c r="J28"/>
  <c r="J30"/>
  <c r="J31"/>
  <c r="J32"/>
  <c r="J33"/>
  <c r="J35"/>
  <c r="J37"/>
  <c r="J38"/>
  <c r="J39"/>
  <c r="J40"/>
  <c r="J41"/>
  <c r="J42"/>
  <c r="J43"/>
  <c r="J44"/>
  <c r="J45"/>
  <c r="J46"/>
  <c r="J48"/>
  <c r="J47"/>
  <c r="J49"/>
  <c r="J50"/>
  <c r="J56"/>
  <c r="J57"/>
  <c r="J58"/>
  <c r="J59"/>
  <c r="J60"/>
  <c r="J61"/>
  <c r="J77"/>
  <c r="J78"/>
  <c r="J79"/>
  <c r="J75"/>
  <c r="J74"/>
  <c r="J63"/>
  <c r="J64"/>
  <c r="J65"/>
  <c r="J66"/>
  <c r="J67"/>
  <c r="J68"/>
  <c r="J70"/>
  <c r="J73"/>
  <c r="J71"/>
  <c r="J72"/>
  <c r="J69"/>
  <c r="J55"/>
  <c r="J52"/>
  <c r="J53"/>
  <c r="J54"/>
  <c r="J83"/>
  <c r="F13" i="70"/>
  <c r="G13"/>
  <c r="H13"/>
  <c r="I13"/>
  <c r="J13"/>
  <c r="F14"/>
  <c r="G14"/>
  <c r="H14"/>
  <c r="I14"/>
  <c r="J14"/>
  <c r="F15"/>
  <c r="G15"/>
  <c r="H15"/>
  <c r="I15"/>
  <c r="J15"/>
  <c r="F16"/>
  <c r="G16"/>
  <c r="H16"/>
  <c r="I16"/>
  <c r="J16"/>
  <c r="F17"/>
  <c r="G17"/>
  <c r="H17"/>
  <c r="I17"/>
  <c r="J17"/>
  <c r="F18"/>
  <c r="G18"/>
  <c r="H18"/>
  <c r="I18"/>
  <c r="J18"/>
  <c r="F19"/>
  <c r="G19"/>
  <c r="H19"/>
  <c r="I19"/>
  <c r="J19"/>
  <c r="F20"/>
  <c r="G20"/>
  <c r="H20"/>
  <c r="I20"/>
  <c r="J20"/>
  <c r="F21"/>
  <c r="G21"/>
  <c r="H21"/>
  <c r="I21"/>
  <c r="J21"/>
  <c r="F22"/>
  <c r="G22"/>
  <c r="H22"/>
  <c r="I22"/>
  <c r="J22"/>
  <c r="F23"/>
  <c r="G23"/>
  <c r="H23"/>
  <c r="I23"/>
  <c r="J23"/>
  <c r="F24"/>
  <c r="G24"/>
  <c r="H24"/>
  <c r="I24"/>
  <c r="J24"/>
  <c r="F25"/>
  <c r="G25"/>
  <c r="H25"/>
  <c r="I25"/>
  <c r="J25"/>
  <c r="F26"/>
  <c r="G26"/>
  <c r="H26"/>
  <c r="I26"/>
  <c r="J26"/>
  <c r="F27"/>
  <c r="G27"/>
  <c r="H27"/>
  <c r="I27"/>
  <c r="J27"/>
  <c r="F28"/>
  <c r="G28"/>
  <c r="H28"/>
  <c r="I28"/>
  <c r="J28"/>
  <c r="F29"/>
  <c r="G29"/>
  <c r="H29"/>
  <c r="I29"/>
  <c r="J29"/>
  <c r="F30"/>
  <c r="G30"/>
  <c r="H30"/>
  <c r="I30"/>
  <c r="J30"/>
  <c r="F31"/>
  <c r="G31"/>
  <c r="H31"/>
  <c r="I31"/>
  <c r="J31"/>
  <c r="F32"/>
  <c r="G32"/>
  <c r="H32"/>
  <c r="I32"/>
  <c r="J32"/>
  <c r="F33"/>
  <c r="G33"/>
  <c r="H33"/>
  <c r="I33"/>
  <c r="J33"/>
  <c r="F34"/>
  <c r="G34"/>
  <c r="H34"/>
  <c r="I34"/>
  <c r="J34"/>
  <c r="F35"/>
  <c r="G35"/>
  <c r="H35"/>
  <c r="I35"/>
  <c r="J35"/>
  <c r="F36"/>
  <c r="G36"/>
  <c r="H36"/>
  <c r="I36"/>
  <c r="J36"/>
  <c r="F37"/>
  <c r="G37"/>
  <c r="H37"/>
  <c r="I37"/>
  <c r="J37"/>
  <c r="F38"/>
  <c r="G38"/>
  <c r="H38"/>
  <c r="I38"/>
  <c r="J38"/>
  <c r="F39"/>
  <c r="G39"/>
  <c r="H39"/>
  <c r="I39"/>
  <c r="J39"/>
  <c r="F40"/>
  <c r="G40"/>
  <c r="H40"/>
  <c r="I40"/>
  <c r="J40"/>
  <c r="F41"/>
  <c r="G41"/>
  <c r="H41"/>
  <c r="I41"/>
  <c r="J41"/>
  <c r="F42"/>
  <c r="G42"/>
  <c r="H42"/>
  <c r="I42"/>
  <c r="J42"/>
  <c r="F43"/>
  <c r="G43"/>
  <c r="H43"/>
  <c r="I43"/>
  <c r="J43"/>
  <c r="F44"/>
  <c r="G44"/>
  <c r="H44"/>
  <c r="I44"/>
  <c r="J44"/>
  <c r="F45"/>
  <c r="G45"/>
  <c r="H45"/>
  <c r="I45"/>
  <c r="J45"/>
  <c r="F46"/>
  <c r="G46"/>
  <c r="H46"/>
  <c r="I46"/>
  <c r="J46"/>
  <c r="F47"/>
  <c r="G47"/>
  <c r="H47"/>
  <c r="I47"/>
  <c r="J47"/>
  <c r="F48"/>
  <c r="G48"/>
  <c r="H48"/>
  <c r="I48"/>
  <c r="J48"/>
  <c r="F49"/>
  <c r="G49"/>
  <c r="H49"/>
  <c r="I49"/>
  <c r="J49"/>
  <c r="F50"/>
  <c r="G50"/>
  <c r="H50"/>
  <c r="I50"/>
  <c r="J50"/>
  <c r="F51"/>
  <c r="G51"/>
  <c r="H51"/>
  <c r="I51"/>
  <c r="J51"/>
  <c r="F52"/>
  <c r="G52"/>
  <c r="H52"/>
  <c r="I52"/>
  <c r="J52"/>
  <c r="F53"/>
  <c r="G53"/>
  <c r="H53"/>
  <c r="I53"/>
  <c r="J53"/>
  <c r="F54"/>
  <c r="G54"/>
  <c r="H54"/>
  <c r="I54"/>
  <c r="J54"/>
  <c r="F55"/>
  <c r="G55"/>
  <c r="H55"/>
  <c r="I55"/>
  <c r="J55"/>
  <c r="F56"/>
  <c r="G56"/>
  <c r="H56"/>
  <c r="I56"/>
  <c r="J56"/>
  <c r="F57"/>
  <c r="G57"/>
  <c r="H57"/>
  <c r="I57"/>
  <c r="J57"/>
  <c r="F58"/>
  <c r="G58"/>
  <c r="H58"/>
  <c r="I58"/>
  <c r="J58"/>
  <c r="F59"/>
  <c r="G59"/>
  <c r="H59"/>
  <c r="I59"/>
  <c r="J59"/>
  <c r="F60"/>
  <c r="G60"/>
  <c r="H60"/>
  <c r="I60"/>
  <c r="J60"/>
  <c r="F61"/>
  <c r="G61"/>
  <c r="H61"/>
  <c r="I61"/>
  <c r="J61"/>
  <c r="F62"/>
  <c r="G62"/>
  <c r="H62"/>
  <c r="I62"/>
  <c r="J62"/>
  <c r="F63"/>
  <c r="G63"/>
  <c r="H63"/>
  <c r="I63"/>
  <c r="J63"/>
  <c r="F64"/>
  <c r="G64"/>
  <c r="H64"/>
  <c r="I64"/>
  <c r="J64"/>
  <c r="F65"/>
  <c r="G65"/>
  <c r="H65"/>
  <c r="I65"/>
  <c r="J65"/>
  <c r="F67"/>
  <c r="G67"/>
  <c r="H67"/>
  <c r="I67"/>
  <c r="J67"/>
  <c r="F68"/>
  <c r="G68"/>
  <c r="H68"/>
  <c r="I68"/>
  <c r="J68"/>
  <c r="F69"/>
  <c r="G69"/>
  <c r="H69"/>
  <c r="I69"/>
  <c r="J69"/>
  <c r="F70"/>
  <c r="G70"/>
  <c r="H70"/>
  <c r="I70"/>
  <c r="J70"/>
  <c r="F72"/>
  <c r="G72"/>
  <c r="H72"/>
  <c r="I72"/>
  <c r="J72"/>
  <c r="F73"/>
  <c r="G73"/>
  <c r="H73"/>
  <c r="I73"/>
  <c r="J73"/>
  <c r="F74"/>
  <c r="G74"/>
  <c r="H74"/>
  <c r="I74"/>
  <c r="J74"/>
  <c r="F76"/>
  <c r="G76"/>
  <c r="H76"/>
  <c r="I76"/>
  <c r="J76"/>
  <c r="F77"/>
  <c r="G77"/>
  <c r="H77"/>
  <c r="I77"/>
  <c r="J77"/>
  <c r="F78"/>
  <c r="G78"/>
  <c r="H78"/>
  <c r="I78"/>
  <c r="J78"/>
  <c r="F79"/>
  <c r="G79"/>
  <c r="H79"/>
  <c r="I79"/>
  <c r="J79"/>
  <c r="F80"/>
  <c r="G80"/>
  <c r="H80"/>
  <c r="I80"/>
  <c r="J80"/>
  <c r="F81"/>
  <c r="G81"/>
  <c r="H81"/>
  <c r="I81"/>
  <c r="J81"/>
  <c r="F83"/>
  <c r="G83"/>
  <c r="H83"/>
  <c r="I83"/>
  <c r="J83"/>
  <c r="F84"/>
  <c r="G84"/>
  <c r="H84"/>
  <c r="I84"/>
  <c r="J84"/>
  <c r="F85"/>
  <c r="G85"/>
  <c r="H85"/>
  <c r="I85"/>
  <c r="J85"/>
  <c r="F86"/>
  <c r="G86"/>
  <c r="H86"/>
  <c r="I86"/>
  <c r="J86"/>
  <c r="F87"/>
  <c r="G87"/>
  <c r="H87"/>
  <c r="I87"/>
  <c r="J87"/>
  <c r="F88"/>
  <c r="G88"/>
  <c r="H88"/>
  <c r="I88"/>
  <c r="J88"/>
  <c r="F89"/>
  <c r="G89"/>
  <c r="H89"/>
  <c r="I89"/>
  <c r="J89"/>
  <c r="F91"/>
  <c r="G91"/>
  <c r="H91"/>
  <c r="I91"/>
  <c r="J91"/>
  <c r="F92"/>
  <c r="G92"/>
  <c r="H92"/>
  <c r="I92"/>
  <c r="J92"/>
  <c r="F93"/>
  <c r="G93"/>
  <c r="H93"/>
  <c r="I93"/>
  <c r="J93"/>
  <c r="F94"/>
  <c r="G94"/>
  <c r="H94"/>
  <c r="I94"/>
  <c r="J94"/>
  <c r="F95"/>
  <c r="G95"/>
  <c r="H95"/>
  <c r="I95"/>
  <c r="J95"/>
  <c r="F96"/>
  <c r="G96"/>
  <c r="H96"/>
  <c r="I96"/>
  <c r="J96"/>
  <c r="F97"/>
  <c r="G97"/>
  <c r="H97"/>
  <c r="I97"/>
  <c r="J97"/>
  <c r="F98"/>
  <c r="G98"/>
  <c r="H98"/>
  <c r="I98"/>
  <c r="J98"/>
  <c r="F100"/>
  <c r="G100"/>
  <c r="H100"/>
  <c r="I100"/>
  <c r="J100"/>
  <c r="F101"/>
  <c r="G101"/>
  <c r="H101"/>
  <c r="I101"/>
  <c r="J101"/>
  <c r="F102"/>
  <c r="G102"/>
  <c r="H102"/>
  <c r="I102"/>
  <c r="J102"/>
  <c r="F104"/>
  <c r="G104"/>
  <c r="H104"/>
  <c r="I104"/>
  <c r="J104"/>
  <c r="F105"/>
  <c r="G105"/>
  <c r="H105"/>
  <c r="I105"/>
  <c r="J105"/>
  <c r="F106"/>
  <c r="G106"/>
  <c r="H106"/>
  <c r="I106"/>
  <c r="J106"/>
  <c r="F108"/>
  <c r="G108"/>
  <c r="H108"/>
  <c r="I108"/>
  <c r="J108"/>
  <c r="F109"/>
  <c r="G109"/>
  <c r="H109"/>
  <c r="I109"/>
  <c r="J109"/>
  <c r="F110"/>
  <c r="G110"/>
  <c r="H110"/>
  <c r="I110"/>
  <c r="J110"/>
  <c r="F111"/>
  <c r="G111"/>
  <c r="H111"/>
  <c r="I111"/>
  <c r="J111"/>
  <c r="F112"/>
  <c r="G112"/>
  <c r="H112"/>
  <c r="I112"/>
  <c r="J112"/>
  <c r="F113"/>
  <c r="G113"/>
  <c r="H113"/>
  <c r="I113"/>
  <c r="J113"/>
  <c r="F114"/>
  <c r="G114"/>
  <c r="H114"/>
  <c r="I114"/>
  <c r="J114"/>
  <c r="F115"/>
  <c r="G115"/>
  <c r="H115"/>
  <c r="I115"/>
  <c r="J115"/>
  <c r="F117"/>
  <c r="G117"/>
  <c r="H117"/>
  <c r="I117"/>
  <c r="J117"/>
  <c r="F118"/>
  <c r="G118"/>
  <c r="H118"/>
  <c r="I118"/>
  <c r="J118"/>
  <c r="F119"/>
  <c r="G119"/>
  <c r="H119"/>
  <c r="I119"/>
  <c r="J119"/>
  <c r="F120"/>
  <c r="G120"/>
  <c r="H120"/>
  <c r="I120"/>
  <c r="J120"/>
  <c r="F121"/>
  <c r="G121"/>
  <c r="H121"/>
  <c r="I121"/>
  <c r="J121"/>
  <c r="F123"/>
  <c r="G123"/>
  <c r="H123"/>
  <c r="I123"/>
  <c r="J123"/>
  <c r="F124"/>
  <c r="G124"/>
  <c r="H124"/>
  <c r="I124"/>
  <c r="J124"/>
  <c r="F125"/>
  <c r="G125"/>
  <c r="H125"/>
  <c r="I125"/>
  <c r="J125"/>
  <c r="F127"/>
  <c r="G127"/>
  <c r="H127"/>
  <c r="I127"/>
  <c r="J127"/>
  <c r="F128"/>
  <c r="G128"/>
  <c r="H128"/>
  <c r="I128"/>
  <c r="J128"/>
  <c r="F129"/>
  <c r="G129"/>
  <c r="H129"/>
  <c r="I129"/>
  <c r="J129"/>
  <c r="F131"/>
  <c r="G131"/>
  <c r="H131"/>
  <c r="I131"/>
  <c r="J131"/>
  <c r="F132"/>
  <c r="G132"/>
  <c r="H132"/>
  <c r="I132"/>
  <c r="J132"/>
  <c r="F133"/>
  <c r="G133"/>
  <c r="H133"/>
  <c r="I133"/>
  <c r="J133"/>
  <c r="F134"/>
  <c r="G134"/>
  <c r="H134"/>
  <c r="I134"/>
  <c r="J134"/>
  <c r="F135"/>
  <c r="G135"/>
  <c r="H135"/>
  <c r="I135"/>
  <c r="J135"/>
  <c r="F136"/>
  <c r="G136"/>
  <c r="H136"/>
  <c r="I136"/>
  <c r="J136"/>
  <c r="F138"/>
  <c r="G138"/>
  <c r="H138"/>
  <c r="I138"/>
  <c r="J138"/>
  <c r="F139"/>
  <c r="G139"/>
  <c r="H139"/>
  <c r="I139"/>
  <c r="J139"/>
  <c r="F140"/>
  <c r="G140"/>
  <c r="H140"/>
  <c r="I140"/>
  <c r="J140"/>
  <c r="F141"/>
  <c r="G141"/>
  <c r="H141"/>
  <c r="I141"/>
  <c r="J141"/>
  <c r="F142"/>
  <c r="G142"/>
  <c r="H142"/>
  <c r="I142"/>
  <c r="J142"/>
  <c r="F143"/>
  <c r="G143"/>
  <c r="H143"/>
  <c r="I143"/>
  <c r="J143"/>
  <c r="F144"/>
  <c r="G144"/>
  <c r="H144"/>
  <c r="I144"/>
  <c r="J144"/>
  <c r="F146"/>
  <c r="G146"/>
  <c r="H146"/>
  <c r="I146"/>
  <c r="J146"/>
  <c r="F147"/>
  <c r="G147"/>
  <c r="H147"/>
  <c r="I147"/>
  <c r="J147"/>
  <c r="F148"/>
  <c r="G148"/>
  <c r="H148"/>
  <c r="I148"/>
  <c r="J148"/>
  <c r="F149"/>
  <c r="G149"/>
  <c r="H149"/>
  <c r="I149"/>
  <c r="J149"/>
  <c r="F150"/>
  <c r="G150"/>
  <c r="H150"/>
  <c r="I150"/>
  <c r="J150"/>
  <c r="F152"/>
  <c r="G152"/>
  <c r="H152"/>
  <c r="I152"/>
  <c r="J152"/>
  <c r="F153"/>
  <c r="G153"/>
  <c r="H153"/>
  <c r="I153"/>
  <c r="J153"/>
  <c r="F154"/>
  <c r="G154"/>
  <c r="H154"/>
  <c r="I154"/>
  <c r="J154"/>
  <c r="F155"/>
  <c r="G155"/>
  <c r="H155"/>
  <c r="I155"/>
  <c r="J155"/>
  <c r="F156"/>
  <c r="G156"/>
  <c r="H156"/>
  <c r="I156"/>
  <c r="J156"/>
  <c r="F157"/>
  <c r="G157"/>
  <c r="H157"/>
  <c r="I157"/>
  <c r="J157"/>
  <c r="F159"/>
  <c r="G159"/>
  <c r="H159"/>
  <c r="I159"/>
  <c r="J159"/>
  <c r="F160"/>
  <c r="G160"/>
  <c r="H160"/>
  <c r="I160"/>
  <c r="J160"/>
  <c r="F161"/>
  <c r="G161"/>
  <c r="H161"/>
  <c r="I161"/>
  <c r="J161"/>
  <c r="F162"/>
  <c r="G162"/>
  <c r="H162"/>
  <c r="I162"/>
  <c r="J162"/>
  <c r="F163"/>
  <c r="G163"/>
  <c r="H163"/>
  <c r="I163"/>
  <c r="J163"/>
  <c r="F165"/>
  <c r="G165"/>
  <c r="H165"/>
  <c r="I165"/>
  <c r="J165"/>
  <c r="F166"/>
  <c r="G166"/>
  <c r="H166"/>
  <c r="I166"/>
  <c r="J166"/>
  <c r="F167"/>
  <c r="G167"/>
  <c r="H167"/>
  <c r="I167"/>
  <c r="J167"/>
  <c r="F168"/>
  <c r="G168"/>
  <c r="H168"/>
  <c r="I168"/>
  <c r="J168"/>
  <c r="F169"/>
  <c r="G169"/>
  <c r="H169"/>
  <c r="I169"/>
  <c r="J169"/>
  <c r="F170"/>
  <c r="G170"/>
  <c r="H170"/>
  <c r="I170"/>
  <c r="J170"/>
  <c r="F172"/>
  <c r="G172"/>
  <c r="H172"/>
  <c r="I172"/>
  <c r="J172"/>
  <c r="F173"/>
  <c r="G173"/>
  <c r="H173"/>
  <c r="I173"/>
  <c r="J173"/>
  <c r="F174"/>
  <c r="G174"/>
  <c r="H174"/>
  <c r="I174"/>
  <c r="J174"/>
  <c r="F175"/>
  <c r="G175"/>
  <c r="H175"/>
  <c r="I175"/>
  <c r="J175"/>
  <c r="F177"/>
  <c r="G177"/>
  <c r="H177"/>
  <c r="I177"/>
  <c r="J177"/>
  <c r="F178"/>
  <c r="G178"/>
  <c r="H178"/>
  <c r="I178"/>
  <c r="J178"/>
  <c r="F179"/>
  <c r="G179"/>
  <c r="H179"/>
  <c r="I179"/>
  <c r="J179"/>
  <c r="F180"/>
  <c r="G180"/>
  <c r="H180"/>
  <c r="I180"/>
  <c r="J180"/>
  <c r="F181"/>
  <c r="G181"/>
  <c r="H181"/>
  <c r="I181"/>
  <c r="J181"/>
  <c r="F182"/>
  <c r="G182"/>
  <c r="H182"/>
  <c r="I182"/>
  <c r="J182"/>
  <c r="F184"/>
  <c r="G184"/>
  <c r="H184"/>
  <c r="I184"/>
  <c r="J184"/>
  <c r="F185"/>
  <c r="G185"/>
  <c r="H185"/>
  <c r="I185"/>
  <c r="J185"/>
  <c r="F187"/>
  <c r="G187"/>
  <c r="H187"/>
  <c r="I187"/>
  <c r="J187"/>
  <c r="F188"/>
  <c r="G188"/>
  <c r="H188"/>
  <c r="I188"/>
  <c r="J188"/>
  <c r="F189"/>
  <c r="G189"/>
  <c r="H189"/>
  <c r="I189"/>
  <c r="J189"/>
  <c r="F190"/>
  <c r="G190"/>
  <c r="H190"/>
  <c r="I190"/>
  <c r="J190"/>
  <c r="F191"/>
  <c r="G191"/>
  <c r="H191"/>
  <c r="I191"/>
  <c r="J191"/>
  <c r="F192"/>
  <c r="G192"/>
  <c r="H192"/>
  <c r="I192"/>
  <c r="J192"/>
  <c r="F194"/>
  <c r="G194"/>
  <c r="H194"/>
  <c r="I194"/>
  <c r="J194"/>
  <c r="F195"/>
  <c r="G195"/>
  <c r="H195"/>
  <c r="I195"/>
  <c r="J195"/>
  <c r="F196"/>
  <c r="G196"/>
  <c r="H196"/>
  <c r="I196"/>
  <c r="J196"/>
  <c r="F197"/>
  <c r="G197"/>
  <c r="H197"/>
  <c r="I197"/>
  <c r="J197"/>
  <c r="F198"/>
  <c r="G198"/>
  <c r="H198"/>
  <c r="I198"/>
  <c r="J198"/>
  <c r="F199"/>
  <c r="G199"/>
  <c r="H199"/>
  <c r="I199"/>
  <c r="J199"/>
  <c r="F201"/>
  <c r="G201"/>
  <c r="H201"/>
  <c r="I201"/>
  <c r="J201"/>
  <c r="F202"/>
  <c r="G202"/>
  <c r="H202"/>
  <c r="I202"/>
  <c r="J202"/>
  <c r="F203"/>
  <c r="G203"/>
  <c r="H203"/>
  <c r="I203"/>
  <c r="J203"/>
  <c r="F204"/>
  <c r="G204"/>
  <c r="H204"/>
  <c r="I204"/>
  <c r="J204"/>
  <c r="F205"/>
  <c r="G205"/>
  <c r="H205"/>
  <c r="I205"/>
  <c r="J205"/>
  <c r="F207"/>
  <c r="G207"/>
  <c r="H207"/>
  <c r="I207"/>
  <c r="J207"/>
  <c r="F208"/>
  <c r="G208"/>
  <c r="H208"/>
  <c r="I208"/>
  <c r="J208"/>
  <c r="F209"/>
  <c r="G209"/>
  <c r="H209"/>
  <c r="I209"/>
  <c r="J209"/>
  <c r="F210"/>
  <c r="G210"/>
  <c r="H210"/>
  <c r="I210"/>
  <c r="J210"/>
  <c r="F212"/>
  <c r="G212"/>
  <c r="H212"/>
  <c r="I212"/>
  <c r="J212"/>
  <c r="F213"/>
  <c r="G213"/>
  <c r="H213"/>
  <c r="I213"/>
  <c r="J213"/>
  <c r="F214"/>
  <c r="G214"/>
  <c r="H214"/>
  <c r="I214"/>
  <c r="J214"/>
  <c r="F215"/>
  <c r="G215"/>
  <c r="H215"/>
  <c r="I215"/>
  <c r="J215"/>
  <c r="F216"/>
  <c r="G216"/>
  <c r="H216"/>
  <c r="I216"/>
  <c r="J216"/>
  <c r="F218"/>
  <c r="G218"/>
  <c r="H218"/>
  <c r="I218"/>
  <c r="J218"/>
  <c r="F219"/>
  <c r="G219"/>
  <c r="H219"/>
  <c r="I219"/>
  <c r="J219"/>
  <c r="F220"/>
  <c r="G220"/>
  <c r="H220"/>
  <c r="I220"/>
  <c r="J220"/>
  <c r="F221"/>
  <c r="G221"/>
  <c r="H221"/>
  <c r="I221"/>
  <c r="J221"/>
  <c r="F223"/>
  <c r="G223"/>
  <c r="H223"/>
  <c r="I223"/>
  <c r="J223"/>
  <c r="F224"/>
  <c r="G224"/>
  <c r="H224"/>
  <c r="I224"/>
  <c r="J224"/>
  <c r="F225"/>
  <c r="G225"/>
  <c r="H225"/>
  <c r="I225"/>
  <c r="J225"/>
  <c r="F226"/>
  <c r="G226"/>
  <c r="H226"/>
  <c r="I226"/>
  <c r="J226"/>
  <c r="F227"/>
  <c r="G227"/>
  <c r="H227"/>
  <c r="I227"/>
  <c r="J227"/>
  <c r="F228"/>
  <c r="G228"/>
  <c r="H228"/>
  <c r="I228"/>
  <c r="J228"/>
  <c r="F230"/>
  <c r="G230"/>
  <c r="H230"/>
  <c r="I230"/>
  <c r="J230"/>
  <c r="F231"/>
  <c r="G231"/>
  <c r="H231"/>
  <c r="I231"/>
  <c r="J231"/>
  <c r="F232"/>
  <c r="G232"/>
  <c r="H232"/>
  <c r="I232"/>
  <c r="J232"/>
  <c r="F233"/>
  <c r="G233"/>
  <c r="H233"/>
  <c r="I233"/>
  <c r="J233"/>
  <c r="F235"/>
  <c r="G235"/>
  <c r="H235"/>
  <c r="I235"/>
  <c r="J235"/>
  <c r="F236"/>
  <c r="G236"/>
  <c r="H236"/>
  <c r="I236"/>
  <c r="J236"/>
  <c r="F237"/>
  <c r="G237"/>
  <c r="H237"/>
  <c r="I237"/>
  <c r="J237"/>
  <c r="F238"/>
  <c r="G238"/>
  <c r="H238"/>
  <c r="I238"/>
  <c r="J238"/>
  <c r="F240"/>
  <c r="G240"/>
  <c r="H240"/>
  <c r="I240"/>
  <c r="J240"/>
  <c r="F241"/>
  <c r="G241"/>
  <c r="H241"/>
  <c r="I241"/>
  <c r="J241"/>
  <c r="F242"/>
  <c r="G242"/>
  <c r="H242"/>
  <c r="I242"/>
  <c r="J242"/>
  <c r="F244"/>
  <c r="G244"/>
  <c r="H244"/>
  <c r="I244"/>
  <c r="J244"/>
  <c r="F245"/>
  <c r="G245"/>
  <c r="H245"/>
  <c r="I245"/>
  <c r="J245"/>
  <c r="F246"/>
  <c r="G246"/>
  <c r="H246"/>
  <c r="I246"/>
  <c r="J246"/>
  <c r="F247"/>
  <c r="G247"/>
  <c r="H247"/>
  <c r="I247"/>
  <c r="J247"/>
  <c r="F248"/>
  <c r="G248"/>
  <c r="H248"/>
  <c r="I248"/>
  <c r="J248"/>
  <c r="F249"/>
  <c r="G249"/>
  <c r="H249"/>
  <c r="I249"/>
  <c r="J249"/>
  <c r="F251"/>
  <c r="G251"/>
  <c r="H251"/>
  <c r="I251"/>
  <c r="J251"/>
  <c r="F252"/>
  <c r="G252"/>
  <c r="H252"/>
  <c r="I252"/>
  <c r="J252"/>
  <c r="F253"/>
  <c r="G253"/>
  <c r="H253"/>
  <c r="I253"/>
  <c r="J253"/>
  <c r="F254"/>
  <c r="G254"/>
  <c r="H254"/>
  <c r="I254"/>
  <c r="J254"/>
  <c r="F255"/>
  <c r="G255"/>
  <c r="H255"/>
  <c r="I255"/>
  <c r="J255"/>
  <c r="F256"/>
  <c r="G256"/>
  <c r="H256"/>
  <c r="I256"/>
  <c r="J256"/>
  <c r="F257"/>
  <c r="G257"/>
  <c r="H257"/>
  <c r="I257"/>
  <c r="J257"/>
  <c r="F259"/>
  <c r="G259"/>
  <c r="H259"/>
  <c r="I259"/>
  <c r="J259"/>
  <c r="F260"/>
  <c r="G260"/>
  <c r="H260"/>
  <c r="I260"/>
  <c r="J260"/>
  <c r="F261"/>
  <c r="G261"/>
  <c r="H261"/>
  <c r="I261"/>
  <c r="J261"/>
  <c r="F263"/>
  <c r="G263"/>
  <c r="H263"/>
  <c r="I263"/>
  <c r="J263"/>
  <c r="F264"/>
  <c r="G264"/>
  <c r="H264"/>
  <c r="I264"/>
  <c r="J264"/>
  <c r="F265"/>
  <c r="G265"/>
  <c r="H265"/>
  <c r="I265"/>
  <c r="J265"/>
  <c r="F267"/>
  <c r="G267"/>
  <c r="H267"/>
  <c r="I267"/>
  <c r="J267"/>
  <c r="F268"/>
  <c r="G268"/>
  <c r="H268"/>
  <c r="I268"/>
  <c r="J268"/>
  <c r="F269"/>
  <c r="G269"/>
  <c r="H269"/>
  <c r="I269"/>
  <c r="J269"/>
  <c r="F271"/>
  <c r="G271"/>
  <c r="H271"/>
  <c r="I271"/>
  <c r="J271"/>
  <c r="F272"/>
  <c r="G272"/>
  <c r="H272"/>
  <c r="I272"/>
  <c r="J272"/>
  <c r="F273"/>
  <c r="G273"/>
  <c r="H273"/>
  <c r="I273"/>
  <c r="J273"/>
  <c r="F275"/>
  <c r="G275"/>
  <c r="H275"/>
  <c r="I275"/>
  <c r="J275"/>
  <c r="F276"/>
  <c r="G276"/>
  <c r="H276"/>
  <c r="I276"/>
  <c r="J276"/>
  <c r="F277"/>
  <c r="G277"/>
  <c r="H277"/>
  <c r="I277"/>
  <c r="J277"/>
  <c r="F278"/>
  <c r="G278"/>
  <c r="H278"/>
  <c r="I278"/>
  <c r="J278"/>
  <c r="F279"/>
  <c r="G279"/>
  <c r="H279"/>
  <c r="I279"/>
  <c r="J279"/>
  <c r="F280"/>
  <c r="E280"/>
  <c r="G280"/>
  <c r="H280"/>
  <c r="I280"/>
  <c r="J280"/>
  <c r="F281"/>
  <c r="E281"/>
  <c r="G281"/>
  <c r="H281"/>
  <c r="I281"/>
  <c r="J281"/>
  <c r="F282"/>
  <c r="E282"/>
  <c r="G282"/>
  <c r="H282"/>
  <c r="I282"/>
  <c r="J282"/>
  <c r="F283"/>
  <c r="E283"/>
  <c r="G283"/>
  <c r="H283"/>
  <c r="I283"/>
  <c r="J283"/>
  <c r="F284"/>
  <c r="E284"/>
  <c r="G284"/>
  <c r="H284"/>
  <c r="I284"/>
  <c r="J284"/>
  <c r="F285"/>
  <c r="E285"/>
  <c r="G285"/>
  <c r="H285"/>
  <c r="I285"/>
  <c r="J285"/>
  <c r="F286"/>
  <c r="E286"/>
  <c r="G286"/>
  <c r="H286"/>
  <c r="I286"/>
  <c r="J286"/>
  <c r="F287"/>
  <c r="E287"/>
  <c r="G287"/>
  <c r="H287"/>
  <c r="I287"/>
  <c r="J287"/>
  <c r="F288"/>
  <c r="E288"/>
  <c r="G288"/>
  <c r="H288"/>
  <c r="I288"/>
  <c r="J288"/>
  <c r="F289"/>
  <c r="E289"/>
  <c r="G289"/>
  <c r="H289"/>
  <c r="I289"/>
  <c r="J289"/>
  <c r="F290"/>
  <c r="E290"/>
  <c r="G290"/>
  <c r="H290"/>
  <c r="I290"/>
  <c r="J290"/>
  <c r="F291"/>
  <c r="G291"/>
  <c r="H291"/>
  <c r="I291"/>
  <c r="J291"/>
  <c r="F292"/>
  <c r="G292"/>
  <c r="H292"/>
  <c r="I292"/>
  <c r="J292"/>
  <c r="G293"/>
  <c r="J294"/>
  <c r="J296"/>
  <c r="J298"/>
  <c r="J299"/>
  <c r="J301"/>
  <c r="J302"/>
  <c r="J304"/>
  <c r="J305"/>
  <c r="H4"/>
  <c r="D13" i="1"/>
  <c r="F13"/>
  <c r="F17" i="71"/>
  <c r="G17"/>
  <c r="F14"/>
  <c r="G14"/>
  <c r="F15"/>
  <c r="G15"/>
  <c r="F18"/>
  <c r="G18"/>
  <c r="F24"/>
  <c r="G24"/>
  <c r="F25"/>
  <c r="G25"/>
  <c r="F27"/>
  <c r="G27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2"/>
  <c r="G72"/>
  <c r="F16"/>
  <c r="G16"/>
  <c r="F20"/>
  <c r="G20"/>
  <c r="F21"/>
  <c r="G21"/>
  <c r="F22"/>
  <c r="G22"/>
  <c r="F23"/>
  <c r="G23"/>
  <c r="F26"/>
  <c r="G26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71"/>
  <c r="G71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G61"/>
  <c r="G104"/>
  <c r="G144"/>
  <c r="H43"/>
  <c r="I43"/>
  <c r="J43"/>
  <c r="K43"/>
  <c r="H32"/>
  <c r="I32"/>
  <c r="J32"/>
  <c r="K32"/>
  <c r="J145"/>
  <c r="H15"/>
  <c r="I15"/>
  <c r="J15"/>
  <c r="H16"/>
  <c r="I16"/>
  <c r="J16"/>
  <c r="H17"/>
  <c r="I17"/>
  <c r="J17"/>
  <c r="H18"/>
  <c r="I18"/>
  <c r="J18"/>
  <c r="H20"/>
  <c r="I20"/>
  <c r="J20"/>
  <c r="H21"/>
  <c r="I21"/>
  <c r="J21"/>
  <c r="H22"/>
  <c r="I22"/>
  <c r="J22"/>
  <c r="H23"/>
  <c r="I23"/>
  <c r="J23"/>
  <c r="H24"/>
  <c r="I24"/>
  <c r="J24"/>
  <c r="H25"/>
  <c r="I25"/>
  <c r="J25"/>
  <c r="H26"/>
  <c r="I26"/>
  <c r="J26"/>
  <c r="H27"/>
  <c r="I27"/>
  <c r="J27"/>
  <c r="H28"/>
  <c r="I28"/>
  <c r="J28"/>
  <c r="H29"/>
  <c r="I29"/>
  <c r="J29"/>
  <c r="H30"/>
  <c r="I30"/>
  <c r="J30"/>
  <c r="H31"/>
  <c r="I31"/>
  <c r="J31"/>
  <c r="H33"/>
  <c r="I33"/>
  <c r="J33"/>
  <c r="H34"/>
  <c r="I34"/>
  <c r="J34"/>
  <c r="H35"/>
  <c r="I35"/>
  <c r="J35"/>
  <c r="H36"/>
  <c r="I36"/>
  <c r="J36"/>
  <c r="H37"/>
  <c r="I37"/>
  <c r="J37"/>
  <c r="H38"/>
  <c r="I38"/>
  <c r="J38"/>
  <c r="H39"/>
  <c r="I39"/>
  <c r="J39"/>
  <c r="H40"/>
  <c r="I40"/>
  <c r="J40"/>
  <c r="H41"/>
  <c r="I41"/>
  <c r="J41"/>
  <c r="H42"/>
  <c r="I42"/>
  <c r="J42"/>
  <c r="H44"/>
  <c r="I44"/>
  <c r="J44"/>
  <c r="H45"/>
  <c r="I45"/>
  <c r="J45"/>
  <c r="H46"/>
  <c r="I46"/>
  <c r="J46"/>
  <c r="H47"/>
  <c r="I47"/>
  <c r="J47"/>
  <c r="H48"/>
  <c r="I48"/>
  <c r="J48"/>
  <c r="H49"/>
  <c r="I49"/>
  <c r="J49"/>
  <c r="H50"/>
  <c r="I50"/>
  <c r="J50"/>
  <c r="H51"/>
  <c r="I51"/>
  <c r="J51"/>
  <c r="H52"/>
  <c r="I52"/>
  <c r="J52"/>
  <c r="H53"/>
  <c r="I53"/>
  <c r="J53"/>
  <c r="H54"/>
  <c r="I54"/>
  <c r="J54"/>
  <c r="H55"/>
  <c r="I55"/>
  <c r="J55"/>
  <c r="H56"/>
  <c r="I56"/>
  <c r="J56"/>
  <c r="H57"/>
  <c r="I57"/>
  <c r="J57"/>
  <c r="H58"/>
  <c r="I58"/>
  <c r="J58"/>
  <c r="H59"/>
  <c r="I59"/>
  <c r="J59"/>
  <c r="H60"/>
  <c r="I60"/>
  <c r="J60"/>
  <c r="J61"/>
  <c r="H62"/>
  <c r="I62"/>
  <c r="J62"/>
  <c r="H63"/>
  <c r="I63"/>
  <c r="J63"/>
  <c r="H64"/>
  <c r="I64"/>
  <c r="J64"/>
  <c r="H65"/>
  <c r="I65"/>
  <c r="J65"/>
  <c r="H66"/>
  <c r="I66"/>
  <c r="J66"/>
  <c r="H67"/>
  <c r="I67"/>
  <c r="J67"/>
  <c r="H68"/>
  <c r="I68"/>
  <c r="J68"/>
  <c r="H69"/>
  <c r="I69"/>
  <c r="J69"/>
  <c r="H70"/>
  <c r="I70"/>
  <c r="J70"/>
  <c r="H71"/>
  <c r="I71"/>
  <c r="J71"/>
  <c r="H72"/>
  <c r="I72"/>
  <c r="J72"/>
  <c r="H73"/>
  <c r="I73"/>
  <c r="J73"/>
  <c r="H74"/>
  <c r="I74"/>
  <c r="J74"/>
  <c r="H75"/>
  <c r="I75"/>
  <c r="J75"/>
  <c r="H76"/>
  <c r="I76"/>
  <c r="J76"/>
  <c r="H77"/>
  <c r="I77"/>
  <c r="J77"/>
  <c r="H78"/>
  <c r="I78"/>
  <c r="J78"/>
  <c r="H79"/>
  <c r="I79"/>
  <c r="J79"/>
  <c r="H80"/>
  <c r="I80"/>
  <c r="J80"/>
  <c r="H81"/>
  <c r="I81"/>
  <c r="J81"/>
  <c r="H82"/>
  <c r="I82"/>
  <c r="J82"/>
  <c r="H83"/>
  <c r="I83"/>
  <c r="J83"/>
  <c r="H84"/>
  <c r="I84"/>
  <c r="J84"/>
  <c r="H85"/>
  <c r="I85"/>
  <c r="J85"/>
  <c r="H86"/>
  <c r="I86"/>
  <c r="J86"/>
  <c r="H87"/>
  <c r="I87"/>
  <c r="J87"/>
  <c r="H88"/>
  <c r="I88"/>
  <c r="J88"/>
  <c r="H89"/>
  <c r="I89"/>
  <c r="J89"/>
  <c r="H90"/>
  <c r="I90"/>
  <c r="J90"/>
  <c r="H91"/>
  <c r="I91"/>
  <c r="J91"/>
  <c r="H92"/>
  <c r="I92"/>
  <c r="J92"/>
  <c r="H93"/>
  <c r="I93"/>
  <c r="J93"/>
  <c r="H94"/>
  <c r="I94"/>
  <c r="J94"/>
  <c r="H95"/>
  <c r="I95"/>
  <c r="J95"/>
  <c r="H96"/>
  <c r="I96"/>
  <c r="J96"/>
  <c r="H97"/>
  <c r="I97"/>
  <c r="J97"/>
  <c r="H98"/>
  <c r="I98"/>
  <c r="J98"/>
  <c r="H99"/>
  <c r="I99"/>
  <c r="J99"/>
  <c r="H100"/>
  <c r="I100"/>
  <c r="J100"/>
  <c r="H101"/>
  <c r="I101"/>
  <c r="J101"/>
  <c r="H102"/>
  <c r="I102"/>
  <c r="J102"/>
  <c r="H103"/>
  <c r="I103"/>
  <c r="J103"/>
  <c r="J104"/>
  <c r="H105"/>
  <c r="I105"/>
  <c r="J105"/>
  <c r="H106"/>
  <c r="I106"/>
  <c r="J106"/>
  <c r="H107"/>
  <c r="I107"/>
  <c r="J107"/>
  <c r="H108"/>
  <c r="I108"/>
  <c r="J108"/>
  <c r="H109"/>
  <c r="I109"/>
  <c r="J109"/>
  <c r="H110"/>
  <c r="I110"/>
  <c r="J110"/>
  <c r="H111"/>
  <c r="I111"/>
  <c r="J111"/>
  <c r="H112"/>
  <c r="I112"/>
  <c r="J112"/>
  <c r="H113"/>
  <c r="I113"/>
  <c r="J113"/>
  <c r="H114"/>
  <c r="I114"/>
  <c r="J114"/>
  <c r="H115"/>
  <c r="I115"/>
  <c r="J115"/>
  <c r="H116"/>
  <c r="I116"/>
  <c r="J116"/>
  <c r="H117"/>
  <c r="I117"/>
  <c r="J117"/>
  <c r="H118"/>
  <c r="I118"/>
  <c r="J118"/>
  <c r="H119"/>
  <c r="I119"/>
  <c r="J119"/>
  <c r="H120"/>
  <c r="I120"/>
  <c r="J120"/>
  <c r="H121"/>
  <c r="I121"/>
  <c r="J121"/>
  <c r="H122"/>
  <c r="I122"/>
  <c r="J122"/>
  <c r="H123"/>
  <c r="I123"/>
  <c r="J123"/>
  <c r="H124"/>
  <c r="I124"/>
  <c r="J124"/>
  <c r="H125"/>
  <c r="I125"/>
  <c r="J125"/>
  <c r="H126"/>
  <c r="I126"/>
  <c r="J126"/>
  <c r="H127"/>
  <c r="I127"/>
  <c r="J127"/>
  <c r="H128"/>
  <c r="I128"/>
  <c r="J128"/>
  <c r="H129"/>
  <c r="I129"/>
  <c r="J129"/>
  <c r="H130"/>
  <c r="I130"/>
  <c r="J130"/>
  <c r="H131"/>
  <c r="I131"/>
  <c r="J131"/>
  <c r="H132"/>
  <c r="I132"/>
  <c r="J132"/>
  <c r="H133"/>
  <c r="I133"/>
  <c r="J133"/>
  <c r="H134"/>
  <c r="I134"/>
  <c r="J134"/>
  <c r="H135"/>
  <c r="I135"/>
  <c r="J135"/>
  <c r="H136"/>
  <c r="I136"/>
  <c r="J136"/>
  <c r="H137"/>
  <c r="I137"/>
  <c r="J137"/>
  <c r="H138"/>
  <c r="I138"/>
  <c r="J138"/>
  <c r="H139"/>
  <c r="I139"/>
  <c r="J139"/>
  <c r="H140"/>
  <c r="I140"/>
  <c r="J140"/>
  <c r="H141"/>
  <c r="I141"/>
  <c r="J141"/>
  <c r="H142"/>
  <c r="I142"/>
  <c r="J142"/>
  <c r="H143"/>
  <c r="I143"/>
  <c r="J143"/>
  <c r="H14"/>
  <c r="I14"/>
  <c r="J14"/>
  <c r="J147"/>
  <c r="J149"/>
  <c r="E13" i="1"/>
  <c r="J4" i="76"/>
  <c r="H12"/>
  <c r="I12"/>
  <c r="H13"/>
  <c r="I13"/>
  <c r="H14"/>
  <c r="I14"/>
  <c r="H15"/>
  <c r="I15"/>
  <c r="H16"/>
  <c r="I16"/>
  <c r="H17"/>
  <c r="I17"/>
  <c r="H18"/>
  <c r="I18"/>
  <c r="I19"/>
  <c r="F12"/>
  <c r="G12"/>
  <c r="F13"/>
  <c r="G13"/>
  <c r="F14"/>
  <c r="G14"/>
  <c r="F15"/>
  <c r="G15"/>
  <c r="F16"/>
  <c r="G16"/>
  <c r="F17"/>
  <c r="G17"/>
  <c r="F18"/>
  <c r="G18"/>
  <c r="G19"/>
  <c r="F85" i="74"/>
  <c r="G85"/>
  <c r="H85"/>
  <c r="I85"/>
  <c r="J85"/>
  <c r="I293" i="70"/>
  <c r="K280"/>
  <c r="F14" i="72"/>
  <c r="G14"/>
  <c r="H14"/>
  <c r="I14"/>
  <c r="J14"/>
  <c r="F53"/>
  <c r="G53"/>
  <c r="F13"/>
  <c r="G13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G77"/>
  <c r="J78"/>
  <c r="H53"/>
  <c r="I53"/>
  <c r="J53"/>
  <c r="H13"/>
  <c r="I13"/>
  <c r="J13"/>
  <c r="H15"/>
  <c r="I15"/>
  <c r="J15"/>
  <c r="H16"/>
  <c r="I16"/>
  <c r="J16"/>
  <c r="H17"/>
  <c r="I17"/>
  <c r="J17"/>
  <c r="H18"/>
  <c r="I18"/>
  <c r="J18"/>
  <c r="H19"/>
  <c r="I19"/>
  <c r="J19"/>
  <c r="H20"/>
  <c r="I20"/>
  <c r="J20"/>
  <c r="H21"/>
  <c r="I21"/>
  <c r="J21"/>
  <c r="H22"/>
  <c r="I22"/>
  <c r="J22"/>
  <c r="H23"/>
  <c r="I23"/>
  <c r="J23"/>
  <c r="H24"/>
  <c r="I24"/>
  <c r="J24"/>
  <c r="H25"/>
  <c r="I25"/>
  <c r="J25"/>
  <c r="H26"/>
  <c r="I26"/>
  <c r="J26"/>
  <c r="H27"/>
  <c r="I27"/>
  <c r="J27"/>
  <c r="H28"/>
  <c r="I28"/>
  <c r="J28"/>
  <c r="H29"/>
  <c r="I29"/>
  <c r="J29"/>
  <c r="H30"/>
  <c r="I30"/>
  <c r="J30"/>
  <c r="H31"/>
  <c r="I31"/>
  <c r="J31"/>
  <c r="H32"/>
  <c r="I32"/>
  <c r="J32"/>
  <c r="H33"/>
  <c r="I33"/>
  <c r="J33"/>
  <c r="H34"/>
  <c r="I34"/>
  <c r="J34"/>
  <c r="H35"/>
  <c r="I35"/>
  <c r="J35"/>
  <c r="H36"/>
  <c r="I36"/>
  <c r="J36"/>
  <c r="H37"/>
  <c r="I37"/>
  <c r="J37"/>
  <c r="H38"/>
  <c r="I38"/>
  <c r="J38"/>
  <c r="H39"/>
  <c r="I39"/>
  <c r="J39"/>
  <c r="H40"/>
  <c r="I40"/>
  <c r="J40"/>
  <c r="H41"/>
  <c r="I41"/>
  <c r="J41"/>
  <c r="H42"/>
  <c r="I42"/>
  <c r="J42"/>
  <c r="H43"/>
  <c r="I43"/>
  <c r="J43"/>
  <c r="H44"/>
  <c r="I44"/>
  <c r="J44"/>
  <c r="H45"/>
  <c r="I45"/>
  <c r="J45"/>
  <c r="H46"/>
  <c r="I46"/>
  <c r="J46"/>
  <c r="H47"/>
  <c r="I47"/>
  <c r="J47"/>
  <c r="H48"/>
  <c r="I48"/>
  <c r="J48"/>
  <c r="H49"/>
  <c r="I49"/>
  <c r="J49"/>
  <c r="H50"/>
  <c r="I50"/>
  <c r="J50"/>
  <c r="H51"/>
  <c r="I51"/>
  <c r="J51"/>
  <c r="H52"/>
  <c r="I52"/>
  <c r="J52"/>
  <c r="H54"/>
  <c r="I54"/>
  <c r="J54"/>
  <c r="H55"/>
  <c r="I55"/>
  <c r="J55"/>
  <c r="H56"/>
  <c r="I56"/>
  <c r="J56"/>
  <c r="H57"/>
  <c r="I57"/>
  <c r="J57"/>
  <c r="H58"/>
  <c r="I58"/>
  <c r="J58"/>
  <c r="H59"/>
  <c r="I59"/>
  <c r="J59"/>
  <c r="H60"/>
  <c r="I60"/>
  <c r="J60"/>
  <c r="H61"/>
  <c r="I61"/>
  <c r="J61"/>
  <c r="H62"/>
  <c r="I62"/>
  <c r="J62"/>
  <c r="H63"/>
  <c r="I63"/>
  <c r="J63"/>
  <c r="H64"/>
  <c r="I64"/>
  <c r="J64"/>
  <c r="H65"/>
  <c r="I65"/>
  <c r="J65"/>
  <c r="H66"/>
  <c r="I66"/>
  <c r="J66"/>
  <c r="H67"/>
  <c r="I67"/>
  <c r="J67"/>
  <c r="H68"/>
  <c r="I68"/>
  <c r="J68"/>
  <c r="H69"/>
  <c r="I69"/>
  <c r="J69"/>
  <c r="H70"/>
  <c r="I70"/>
  <c r="J70"/>
  <c r="H71"/>
  <c r="I71"/>
  <c r="J71"/>
  <c r="H72"/>
  <c r="I72"/>
  <c r="J72"/>
  <c r="H73"/>
  <c r="I73"/>
  <c r="J73"/>
  <c r="H74"/>
  <c r="I74"/>
  <c r="J74"/>
  <c r="H75"/>
  <c r="I75"/>
  <c r="J75"/>
  <c r="H76"/>
  <c r="I76"/>
  <c r="J76"/>
  <c r="J80"/>
  <c r="J82"/>
  <c r="J83"/>
  <c r="J85"/>
  <c r="J86"/>
  <c r="J88"/>
  <c r="J89"/>
  <c r="H4"/>
  <c r="D15" i="1"/>
  <c r="F11" i="73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G102"/>
  <c r="J103"/>
  <c r="H11"/>
  <c r="I11"/>
  <c r="J11"/>
  <c r="H12"/>
  <c r="I12"/>
  <c r="J12"/>
  <c r="H13"/>
  <c r="I13"/>
  <c r="J13"/>
  <c r="H14"/>
  <c r="I14"/>
  <c r="J14"/>
  <c r="H15"/>
  <c r="I15"/>
  <c r="J15"/>
  <c r="H16"/>
  <c r="I16"/>
  <c r="J16"/>
  <c r="H17"/>
  <c r="I17"/>
  <c r="J17"/>
  <c r="H18"/>
  <c r="I18"/>
  <c r="J18"/>
  <c r="H19"/>
  <c r="I19"/>
  <c r="J19"/>
  <c r="H20"/>
  <c r="I20"/>
  <c r="J20"/>
  <c r="H21"/>
  <c r="I21"/>
  <c r="J21"/>
  <c r="H22"/>
  <c r="I22"/>
  <c r="J22"/>
  <c r="H23"/>
  <c r="I23"/>
  <c r="J23"/>
  <c r="H24"/>
  <c r="I24"/>
  <c r="J24"/>
  <c r="H25"/>
  <c r="I25"/>
  <c r="J25"/>
  <c r="H26"/>
  <c r="I26"/>
  <c r="J26"/>
  <c r="H27"/>
  <c r="I27"/>
  <c r="J27"/>
  <c r="H28"/>
  <c r="I28"/>
  <c r="J28"/>
  <c r="H29"/>
  <c r="I29"/>
  <c r="J29"/>
  <c r="H30"/>
  <c r="I30"/>
  <c r="J30"/>
  <c r="H31"/>
  <c r="I31"/>
  <c r="J31"/>
  <c r="H32"/>
  <c r="I32"/>
  <c r="J32"/>
  <c r="H33"/>
  <c r="I33"/>
  <c r="J33"/>
  <c r="H34"/>
  <c r="I34"/>
  <c r="J34"/>
  <c r="H35"/>
  <c r="I35"/>
  <c r="J35"/>
  <c r="H36"/>
  <c r="I36"/>
  <c r="J36"/>
  <c r="H37"/>
  <c r="I37"/>
  <c r="J37"/>
  <c r="H38"/>
  <c r="I38"/>
  <c r="J38"/>
  <c r="H39"/>
  <c r="I39"/>
  <c r="J39"/>
  <c r="H40"/>
  <c r="I40"/>
  <c r="J40"/>
  <c r="H41"/>
  <c r="I41"/>
  <c r="J41"/>
  <c r="H42"/>
  <c r="I42"/>
  <c r="J42"/>
  <c r="H43"/>
  <c r="I43"/>
  <c r="J43"/>
  <c r="H44"/>
  <c r="I44"/>
  <c r="J44"/>
  <c r="H45"/>
  <c r="I45"/>
  <c r="J45"/>
  <c r="H46"/>
  <c r="I46"/>
  <c r="J46"/>
  <c r="H47"/>
  <c r="I47"/>
  <c r="J47"/>
  <c r="H48"/>
  <c r="I48"/>
  <c r="J48"/>
  <c r="H49"/>
  <c r="I49"/>
  <c r="J49"/>
  <c r="H51"/>
  <c r="I51"/>
  <c r="J51"/>
  <c r="H52"/>
  <c r="I52"/>
  <c r="J52"/>
  <c r="H53"/>
  <c r="I53"/>
  <c r="J53"/>
  <c r="H54"/>
  <c r="I54"/>
  <c r="J54"/>
  <c r="H55"/>
  <c r="I55"/>
  <c r="J55"/>
  <c r="H56"/>
  <c r="I56"/>
  <c r="J56"/>
  <c r="H57"/>
  <c r="I57"/>
  <c r="J57"/>
  <c r="H58"/>
  <c r="I58"/>
  <c r="J58"/>
  <c r="H59"/>
  <c r="I59"/>
  <c r="J59"/>
  <c r="H60"/>
  <c r="I60"/>
  <c r="J60"/>
  <c r="H62"/>
  <c r="I62"/>
  <c r="J62"/>
  <c r="H63"/>
  <c r="I63"/>
  <c r="J63"/>
  <c r="H64"/>
  <c r="I64"/>
  <c r="J64"/>
  <c r="H65"/>
  <c r="I65"/>
  <c r="J65"/>
  <c r="H66"/>
  <c r="I66"/>
  <c r="J66"/>
  <c r="H67"/>
  <c r="I67"/>
  <c r="J67"/>
  <c r="H68"/>
  <c r="I68"/>
  <c r="J68"/>
  <c r="H69"/>
  <c r="I69"/>
  <c r="J69"/>
  <c r="H70"/>
  <c r="I70"/>
  <c r="J70"/>
  <c r="H71"/>
  <c r="I71"/>
  <c r="J71"/>
  <c r="H72"/>
  <c r="I72"/>
  <c r="J72"/>
  <c r="H73"/>
  <c r="I73"/>
  <c r="J73"/>
  <c r="H74"/>
  <c r="I74"/>
  <c r="J74"/>
  <c r="H75"/>
  <c r="I75"/>
  <c r="J75"/>
  <c r="H76"/>
  <c r="I76"/>
  <c r="J76"/>
  <c r="H77"/>
  <c r="I77"/>
  <c r="J77"/>
  <c r="H78"/>
  <c r="I78"/>
  <c r="J78"/>
  <c r="H79"/>
  <c r="I79"/>
  <c r="J79"/>
  <c r="H80"/>
  <c r="I80"/>
  <c r="J80"/>
  <c r="H81"/>
  <c r="I81"/>
  <c r="J81"/>
  <c r="H82"/>
  <c r="I82"/>
  <c r="J82"/>
  <c r="H83"/>
  <c r="I83"/>
  <c r="J83"/>
  <c r="H84"/>
  <c r="I84"/>
  <c r="J84"/>
  <c r="H85"/>
  <c r="I85"/>
  <c r="J85"/>
  <c r="H86"/>
  <c r="I86"/>
  <c r="J86"/>
  <c r="H87"/>
  <c r="I87"/>
  <c r="J87"/>
  <c r="H88"/>
  <c r="I88"/>
  <c r="J88"/>
  <c r="H89"/>
  <c r="I89"/>
  <c r="J89"/>
  <c r="H90"/>
  <c r="I90"/>
  <c r="J90"/>
  <c r="H92"/>
  <c r="I92"/>
  <c r="J92"/>
  <c r="H93"/>
  <c r="I93"/>
  <c r="J93"/>
  <c r="H94"/>
  <c r="I94"/>
  <c r="J94"/>
  <c r="H95"/>
  <c r="I95"/>
  <c r="J95"/>
  <c r="H96"/>
  <c r="I96"/>
  <c r="J96"/>
  <c r="H97"/>
  <c r="I97"/>
  <c r="J97"/>
  <c r="H98"/>
  <c r="I98"/>
  <c r="J98"/>
  <c r="H99"/>
  <c r="I99"/>
  <c r="J99"/>
  <c r="H100"/>
  <c r="I100"/>
  <c r="J100"/>
  <c r="H101"/>
  <c r="I101"/>
  <c r="J101"/>
  <c r="J105"/>
  <c r="J107"/>
  <c r="J108"/>
  <c r="J110"/>
  <c r="J111"/>
  <c r="J113"/>
  <c r="J114"/>
  <c r="H3"/>
  <c r="D16" i="1"/>
  <c r="F15" i="74"/>
  <c r="G15"/>
  <c r="H15"/>
  <c r="I15"/>
  <c r="J15"/>
  <c r="F16"/>
  <c r="G16"/>
  <c r="F29"/>
  <c r="G29"/>
  <c r="F30"/>
  <c r="G30"/>
  <c r="F35"/>
  <c r="G35"/>
  <c r="F36"/>
  <c r="G36"/>
  <c r="F37"/>
  <c r="G37"/>
  <c r="F65"/>
  <c r="G65"/>
  <c r="F66"/>
  <c r="G66"/>
  <c r="F67"/>
  <c r="G67"/>
  <c r="F71"/>
  <c r="G71"/>
  <c r="F72"/>
  <c r="G72"/>
  <c r="F73"/>
  <c r="G73"/>
  <c r="F74"/>
  <c r="G74"/>
  <c r="F75"/>
  <c r="G7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3"/>
  <c r="G13"/>
  <c r="F14"/>
  <c r="G14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31"/>
  <c r="G31"/>
  <c r="F32"/>
  <c r="G32"/>
  <c r="F33"/>
  <c r="G33"/>
  <c r="F34"/>
  <c r="G34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8"/>
  <c r="G68"/>
  <c r="F69"/>
  <c r="G69"/>
  <c r="F70"/>
  <c r="G70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137"/>
  <c r="G137"/>
  <c r="G148"/>
  <c r="J149"/>
  <c r="H16"/>
  <c r="I16"/>
  <c r="J16"/>
  <c r="H29"/>
  <c r="I29"/>
  <c r="J29"/>
  <c r="H30"/>
  <c r="I30"/>
  <c r="J30"/>
  <c r="H35"/>
  <c r="I35"/>
  <c r="J35"/>
  <c r="H36"/>
  <c r="I36"/>
  <c r="J36"/>
  <c r="H37"/>
  <c r="I37"/>
  <c r="J37"/>
  <c r="H65"/>
  <c r="I65"/>
  <c r="J65"/>
  <c r="H66"/>
  <c r="I66"/>
  <c r="J66"/>
  <c r="H67"/>
  <c r="I67"/>
  <c r="J67"/>
  <c r="H71"/>
  <c r="I71"/>
  <c r="J71"/>
  <c r="H72"/>
  <c r="I72"/>
  <c r="J72"/>
  <c r="H73"/>
  <c r="I73"/>
  <c r="J73"/>
  <c r="H74"/>
  <c r="I74"/>
  <c r="J74"/>
  <c r="H75"/>
  <c r="I75"/>
  <c r="J75"/>
  <c r="H86"/>
  <c r="I86"/>
  <c r="J86"/>
  <c r="H87"/>
  <c r="I87"/>
  <c r="J87"/>
  <c r="H88"/>
  <c r="I88"/>
  <c r="J88"/>
  <c r="H89"/>
  <c r="I89"/>
  <c r="J89"/>
  <c r="H90"/>
  <c r="I90"/>
  <c r="J90"/>
  <c r="H91"/>
  <c r="I91"/>
  <c r="J91"/>
  <c r="H92"/>
  <c r="I92"/>
  <c r="J92"/>
  <c r="H93"/>
  <c r="I93"/>
  <c r="J93"/>
  <c r="H94"/>
  <c r="I94"/>
  <c r="J94"/>
  <c r="H95"/>
  <c r="I95"/>
  <c r="J95"/>
  <c r="H96"/>
  <c r="I96"/>
  <c r="J96"/>
  <c r="H97"/>
  <c r="I97"/>
  <c r="J97"/>
  <c r="H98"/>
  <c r="I98"/>
  <c r="J98"/>
  <c r="H99"/>
  <c r="I99"/>
  <c r="J99"/>
  <c r="H100"/>
  <c r="I100"/>
  <c r="J100"/>
  <c r="H101"/>
  <c r="I101"/>
  <c r="J101"/>
  <c r="H102"/>
  <c r="I102"/>
  <c r="J102"/>
  <c r="H103"/>
  <c r="I103"/>
  <c r="J103"/>
  <c r="H104"/>
  <c r="I104"/>
  <c r="J104"/>
  <c r="H105"/>
  <c r="I105"/>
  <c r="J105"/>
  <c r="H106"/>
  <c r="I106"/>
  <c r="J106"/>
  <c r="H107"/>
  <c r="I107"/>
  <c r="J107"/>
  <c r="H108"/>
  <c r="I108"/>
  <c r="J108"/>
  <c r="H109"/>
  <c r="I109"/>
  <c r="J109"/>
  <c r="H110"/>
  <c r="I110"/>
  <c r="J110"/>
  <c r="H111"/>
  <c r="I111"/>
  <c r="J111"/>
  <c r="H112"/>
  <c r="I112"/>
  <c r="J112"/>
  <c r="H113"/>
  <c r="I113"/>
  <c r="J113"/>
  <c r="H114"/>
  <c r="I114"/>
  <c r="J114"/>
  <c r="H115"/>
  <c r="I115"/>
  <c r="J115"/>
  <c r="H116"/>
  <c r="I116"/>
  <c r="J116"/>
  <c r="H117"/>
  <c r="I117"/>
  <c r="J117"/>
  <c r="H118"/>
  <c r="I118"/>
  <c r="J118"/>
  <c r="H119"/>
  <c r="I119"/>
  <c r="J119"/>
  <c r="H120"/>
  <c r="I120"/>
  <c r="J120"/>
  <c r="H121"/>
  <c r="I121"/>
  <c r="J121"/>
  <c r="H122"/>
  <c r="I122"/>
  <c r="J122"/>
  <c r="H123"/>
  <c r="I123"/>
  <c r="J123"/>
  <c r="H124"/>
  <c r="I124"/>
  <c r="J124"/>
  <c r="H125"/>
  <c r="I125"/>
  <c r="J125"/>
  <c r="H126"/>
  <c r="I126"/>
  <c r="J126"/>
  <c r="H127"/>
  <c r="I127"/>
  <c r="J127"/>
  <c r="H128"/>
  <c r="I128"/>
  <c r="J128"/>
  <c r="H129"/>
  <c r="I129"/>
  <c r="J129"/>
  <c r="H130"/>
  <c r="I130"/>
  <c r="J130"/>
  <c r="H131"/>
  <c r="I131"/>
  <c r="J131"/>
  <c r="H132"/>
  <c r="I132"/>
  <c r="J132"/>
  <c r="H133"/>
  <c r="I133"/>
  <c r="J133"/>
  <c r="H134"/>
  <c r="I134"/>
  <c r="J134"/>
  <c r="H135"/>
  <c r="I135"/>
  <c r="J135"/>
  <c r="H136"/>
  <c r="I136"/>
  <c r="J136"/>
  <c r="H138"/>
  <c r="I138"/>
  <c r="J138"/>
  <c r="H139"/>
  <c r="I139"/>
  <c r="J139"/>
  <c r="H140"/>
  <c r="I140"/>
  <c r="J140"/>
  <c r="H141"/>
  <c r="I141"/>
  <c r="J141"/>
  <c r="H142"/>
  <c r="I142"/>
  <c r="J142"/>
  <c r="H143"/>
  <c r="I143"/>
  <c r="J143"/>
  <c r="H144"/>
  <c r="I144"/>
  <c r="J144"/>
  <c r="H145"/>
  <c r="I145"/>
  <c r="J145"/>
  <c r="H146"/>
  <c r="I146"/>
  <c r="J146"/>
  <c r="H147"/>
  <c r="I147"/>
  <c r="J147"/>
  <c r="H13"/>
  <c r="I13"/>
  <c r="J13"/>
  <c r="H14"/>
  <c r="I14"/>
  <c r="J14"/>
  <c r="H17"/>
  <c r="I17"/>
  <c r="J17"/>
  <c r="H18"/>
  <c r="I18"/>
  <c r="J18"/>
  <c r="H19"/>
  <c r="I19"/>
  <c r="J19"/>
  <c r="H20"/>
  <c r="I20"/>
  <c r="J20"/>
  <c r="H21"/>
  <c r="I21"/>
  <c r="J21"/>
  <c r="H22"/>
  <c r="I22"/>
  <c r="J22"/>
  <c r="H23"/>
  <c r="I23"/>
  <c r="J23"/>
  <c r="H24"/>
  <c r="I24"/>
  <c r="J24"/>
  <c r="H25"/>
  <c r="I25"/>
  <c r="J25"/>
  <c r="H26"/>
  <c r="I26"/>
  <c r="J26"/>
  <c r="H27"/>
  <c r="I27"/>
  <c r="J27"/>
  <c r="H28"/>
  <c r="I28"/>
  <c r="J28"/>
  <c r="H31"/>
  <c r="I31"/>
  <c r="J31"/>
  <c r="H32"/>
  <c r="I32"/>
  <c r="J32"/>
  <c r="H33"/>
  <c r="I33"/>
  <c r="J33"/>
  <c r="H34"/>
  <c r="I34"/>
  <c r="J34"/>
  <c r="H38"/>
  <c r="I38"/>
  <c r="J38"/>
  <c r="H39"/>
  <c r="I39"/>
  <c r="J39"/>
  <c r="H40"/>
  <c r="I40"/>
  <c r="J40"/>
  <c r="H41"/>
  <c r="I41"/>
  <c r="J41"/>
  <c r="H42"/>
  <c r="I42"/>
  <c r="J42"/>
  <c r="H43"/>
  <c r="I43"/>
  <c r="J43"/>
  <c r="H44"/>
  <c r="I44"/>
  <c r="J44"/>
  <c r="H45"/>
  <c r="I45"/>
  <c r="J45"/>
  <c r="H46"/>
  <c r="I46"/>
  <c r="J46"/>
  <c r="H47"/>
  <c r="I47"/>
  <c r="J47"/>
  <c r="H48"/>
  <c r="I48"/>
  <c r="J48"/>
  <c r="H49"/>
  <c r="I49"/>
  <c r="J49"/>
  <c r="H50"/>
  <c r="I50"/>
  <c r="J50"/>
  <c r="H51"/>
  <c r="I51"/>
  <c r="J51"/>
  <c r="H52"/>
  <c r="I52"/>
  <c r="J52"/>
  <c r="H53"/>
  <c r="I53"/>
  <c r="J53"/>
  <c r="H54"/>
  <c r="I54"/>
  <c r="J54"/>
  <c r="H55"/>
  <c r="I55"/>
  <c r="J55"/>
  <c r="H56"/>
  <c r="I56"/>
  <c r="J56"/>
  <c r="H57"/>
  <c r="I57"/>
  <c r="J57"/>
  <c r="H58"/>
  <c r="I58"/>
  <c r="J58"/>
  <c r="H59"/>
  <c r="I59"/>
  <c r="J59"/>
  <c r="H60"/>
  <c r="I60"/>
  <c r="J60"/>
  <c r="H61"/>
  <c r="I61"/>
  <c r="J61"/>
  <c r="H62"/>
  <c r="I62"/>
  <c r="J62"/>
  <c r="H63"/>
  <c r="I63"/>
  <c r="J63"/>
  <c r="H64"/>
  <c r="I64"/>
  <c r="J64"/>
  <c r="H68"/>
  <c r="I68"/>
  <c r="J68"/>
  <c r="H69"/>
  <c r="I69"/>
  <c r="J69"/>
  <c r="H70"/>
  <c r="I70"/>
  <c r="J70"/>
  <c r="H76"/>
  <c r="I76"/>
  <c r="J76"/>
  <c r="H77"/>
  <c r="I77"/>
  <c r="J77"/>
  <c r="H78"/>
  <c r="I78"/>
  <c r="J78"/>
  <c r="H79"/>
  <c r="I79"/>
  <c r="J79"/>
  <c r="H80"/>
  <c r="I80"/>
  <c r="J80"/>
  <c r="H81"/>
  <c r="I81"/>
  <c r="J81"/>
  <c r="H82"/>
  <c r="I82"/>
  <c r="J82"/>
  <c r="H83"/>
  <c r="I83"/>
  <c r="J83"/>
  <c r="H84"/>
  <c r="I84"/>
  <c r="J84"/>
  <c r="H137"/>
  <c r="I137"/>
  <c r="J137"/>
  <c r="J151"/>
  <c r="J153"/>
  <c r="J154"/>
  <c r="J156"/>
  <c r="J157"/>
  <c r="J159"/>
  <c r="J160"/>
  <c r="H4"/>
  <c r="D17" i="1"/>
  <c r="J85" i="75"/>
  <c r="J86"/>
  <c r="J88"/>
  <c r="J89"/>
  <c r="J91"/>
  <c r="J92"/>
  <c r="H4"/>
  <c r="D18" i="1"/>
  <c r="J20" i="76"/>
  <c r="J12"/>
  <c r="J13"/>
  <c r="J14"/>
  <c r="J15"/>
  <c r="J16"/>
  <c r="J17"/>
  <c r="J18"/>
  <c r="J22"/>
  <c r="J24"/>
  <c r="J25"/>
  <c r="J27"/>
  <c r="J28"/>
  <c r="J30"/>
  <c r="J31"/>
  <c r="H4"/>
  <c r="D19" i="1"/>
  <c r="F104" i="73"/>
  <c r="F103"/>
  <c r="A14" i="75"/>
  <c r="A15"/>
  <c r="A16"/>
  <c r="A17"/>
  <c r="A18"/>
  <c r="A19"/>
  <c r="A20"/>
  <c r="A21"/>
  <c r="A22"/>
  <c r="A23"/>
  <c r="A24"/>
  <c r="A25"/>
  <c r="A26"/>
  <c r="A12" i="73"/>
  <c r="A13"/>
  <c r="A14"/>
  <c r="A15"/>
  <c r="A16"/>
  <c r="A17"/>
  <c r="A18"/>
  <c r="A19"/>
  <c r="A20"/>
  <c r="A21"/>
  <c r="A22"/>
  <c r="A23"/>
  <c r="A24"/>
  <c r="A25"/>
  <c r="A26"/>
  <c r="A27"/>
  <c r="A28"/>
  <c r="A14" i="72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15" i="71"/>
  <c r="A16"/>
  <c r="A17"/>
  <c r="A18"/>
  <c r="A19"/>
  <c r="A20"/>
  <c r="A21"/>
  <c r="A22"/>
  <c r="A23"/>
  <c r="K245" i="70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7"/>
  <c r="A68"/>
  <c r="A69"/>
  <c r="A70"/>
  <c r="A72"/>
  <c r="A73"/>
  <c r="A74"/>
  <c r="A76"/>
  <c r="A77"/>
  <c r="A78"/>
  <c r="A79"/>
  <c r="A80"/>
  <c r="A81"/>
  <c r="A83"/>
  <c r="A84"/>
  <c r="A85"/>
  <c r="A86"/>
  <c r="A87"/>
  <c r="A88"/>
  <c r="A89"/>
  <c r="A91"/>
  <c r="A92"/>
  <c r="A93"/>
  <c r="A94"/>
  <c r="A95"/>
  <c r="A96"/>
  <c r="A97"/>
  <c r="A98"/>
  <c r="A100"/>
  <c r="A101"/>
  <c r="A102"/>
  <c r="A104"/>
  <c r="A105"/>
  <c r="A106"/>
  <c r="A108"/>
  <c r="A109"/>
  <c r="A110"/>
  <c r="A111"/>
  <c r="A112"/>
  <c r="A113"/>
  <c r="A114"/>
  <c r="A115"/>
  <c r="A117"/>
  <c r="A118"/>
  <c r="A119"/>
  <c r="A120"/>
  <c r="A121"/>
  <c r="A123"/>
  <c r="A124"/>
  <c r="A125"/>
  <c r="A127"/>
  <c r="A128"/>
  <c r="A129"/>
  <c r="A131"/>
  <c r="A132"/>
  <c r="A133"/>
  <c r="A134"/>
  <c r="A135"/>
  <c r="A136"/>
  <c r="A138"/>
  <c r="A139"/>
  <c r="A140"/>
  <c r="A141"/>
  <c r="A142"/>
  <c r="A143"/>
  <c r="A144"/>
  <c r="A146"/>
  <c r="A147"/>
  <c r="A148"/>
  <c r="A149"/>
  <c r="A150"/>
  <c r="A152"/>
  <c r="A153"/>
  <c r="A154"/>
  <c r="A155"/>
  <c r="A156"/>
  <c r="A157"/>
  <c r="A159"/>
  <c r="A160"/>
  <c r="A161"/>
  <c r="A162"/>
  <c r="A163"/>
  <c r="A165"/>
  <c r="A166"/>
  <c r="A167"/>
  <c r="A168"/>
  <c r="A169"/>
  <c r="A170"/>
  <c r="A172"/>
  <c r="A173"/>
  <c r="A174"/>
  <c r="A175"/>
  <c r="A177"/>
  <c r="A178"/>
  <c r="A179"/>
  <c r="A180"/>
  <c r="A181"/>
  <c r="A182"/>
  <c r="A184"/>
  <c r="A185"/>
  <c r="A187"/>
  <c r="A188"/>
  <c r="A189"/>
  <c r="A190"/>
  <c r="A191"/>
  <c r="A192"/>
  <c r="A194"/>
  <c r="A195"/>
  <c r="A196"/>
  <c r="A197"/>
  <c r="A198"/>
  <c r="A199"/>
  <c r="A201"/>
  <c r="A202"/>
  <c r="A203"/>
  <c r="A204"/>
  <c r="A205"/>
  <c r="A207"/>
  <c r="A208"/>
  <c r="A209"/>
  <c r="A210"/>
  <c r="A212"/>
  <c r="A213"/>
  <c r="A214"/>
  <c r="A215"/>
  <c r="A216"/>
  <c r="A218"/>
  <c r="A219"/>
  <c r="A220"/>
  <c r="A221"/>
  <c r="A223"/>
  <c r="A224"/>
  <c r="A225"/>
  <c r="A226"/>
  <c r="A227"/>
  <c r="A228"/>
  <c r="A230"/>
  <c r="A231"/>
  <c r="A232"/>
  <c r="A233"/>
  <c r="A235"/>
  <c r="A236"/>
  <c r="A237"/>
  <c r="A238"/>
  <c r="A240"/>
  <c r="A241"/>
  <c r="A242"/>
  <c r="A244"/>
  <c r="A245"/>
  <c r="A246"/>
  <c r="A247"/>
  <c r="A248"/>
  <c r="A249"/>
  <c r="A251"/>
  <c r="A252"/>
  <c r="A253"/>
  <c r="A254"/>
  <c r="A255"/>
  <c r="A256"/>
  <c r="A257"/>
  <c r="A259"/>
  <c r="A260"/>
  <c r="A261"/>
  <c r="A263"/>
  <c r="A264"/>
  <c r="A265"/>
  <c r="A267"/>
  <c r="A268"/>
  <c r="A269"/>
  <c r="A271"/>
  <c r="A272"/>
  <c r="A273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7" i="75"/>
  <c r="A28"/>
  <c r="A30"/>
  <c r="K111" i="70"/>
  <c r="K179"/>
  <c r="K160"/>
  <c r="K79"/>
  <c r="A73" i="72"/>
  <c r="A74"/>
  <c r="A75"/>
  <c r="A76"/>
  <c r="A26" i="71"/>
  <c r="A27"/>
  <c r="A28"/>
  <c r="A24"/>
  <c r="A25"/>
  <c r="K285" i="70"/>
  <c r="K275"/>
  <c r="K264"/>
  <c r="K256"/>
  <c r="K268"/>
  <c r="K248"/>
  <c r="K241"/>
  <c r="K226"/>
  <c r="K219"/>
  <c r="K216"/>
  <c r="K214"/>
  <c r="K209"/>
  <c r="K207"/>
  <c r="K199"/>
  <c r="K197"/>
  <c r="K195"/>
  <c r="K190"/>
  <c r="K188"/>
  <c r="K180"/>
  <c r="K178"/>
  <c r="K175"/>
  <c r="K170"/>
  <c r="K168"/>
  <c r="K161"/>
  <c r="K159"/>
  <c r="K156"/>
  <c r="K152"/>
  <c r="K149"/>
  <c r="K142"/>
  <c r="K140"/>
  <c r="K138"/>
  <c r="K133"/>
  <c r="K131"/>
  <c r="K123"/>
  <c r="K120"/>
  <c r="K118"/>
  <c r="K113"/>
  <c r="K104"/>
  <c r="K101"/>
  <c r="K98"/>
  <c r="K94"/>
  <c r="K92"/>
  <c r="K287"/>
  <c r="K269"/>
  <c r="K247"/>
  <c r="K237"/>
  <c r="K235"/>
  <c r="K231"/>
  <c r="K230"/>
  <c r="K227"/>
  <c r="K220"/>
  <c r="K218"/>
  <c r="K210"/>
  <c r="K208"/>
  <c r="K201"/>
  <c r="K198"/>
  <c r="K191"/>
  <c r="K189"/>
  <c r="K181"/>
  <c r="K172"/>
  <c r="K169"/>
  <c r="K162"/>
  <c r="K153"/>
  <c r="K150"/>
  <c r="K143"/>
  <c r="K141"/>
  <c r="K134"/>
  <c r="K132"/>
  <c r="K124"/>
  <c r="K121"/>
  <c r="K114"/>
  <c r="K112"/>
  <c r="K105"/>
  <c r="K102"/>
  <c r="K95"/>
  <c r="K93"/>
  <c r="K86"/>
  <c r="K81"/>
  <c r="K288"/>
  <c r="K271"/>
  <c r="K260"/>
  <c r="K251"/>
  <c r="K14"/>
  <c r="K16"/>
  <c r="K18"/>
  <c r="K20"/>
  <c r="K22"/>
  <c r="K24"/>
  <c r="K26"/>
  <c r="K28"/>
  <c r="K30"/>
  <c r="K32"/>
  <c r="K34"/>
  <c r="K36"/>
  <c r="K38"/>
  <c r="K40"/>
  <c r="K42"/>
  <c r="K44"/>
  <c r="K46"/>
  <c r="K48"/>
  <c r="K50"/>
  <c r="K52"/>
  <c r="K54"/>
  <c r="K56"/>
  <c r="K58"/>
  <c r="K60"/>
  <c r="K62"/>
  <c r="K64"/>
  <c r="K67"/>
  <c r="K69"/>
  <c r="K72"/>
  <c r="K74"/>
  <c r="K77"/>
  <c r="K80"/>
  <c r="K83"/>
  <c r="K84"/>
  <c r="K97"/>
  <c r="K117"/>
  <c r="K136"/>
  <c r="K155"/>
  <c r="K174"/>
  <c r="K194"/>
  <c r="K213"/>
  <c r="K254"/>
  <c r="K291"/>
  <c r="K17"/>
  <c r="K19"/>
  <c r="K21"/>
  <c r="K23"/>
  <c r="K25"/>
  <c r="K27"/>
  <c r="K29"/>
  <c r="K31"/>
  <c r="K33"/>
  <c r="K35"/>
  <c r="K37"/>
  <c r="K39"/>
  <c r="K41"/>
  <c r="K43"/>
  <c r="K45"/>
  <c r="K47"/>
  <c r="K49"/>
  <c r="K51"/>
  <c r="K53"/>
  <c r="K55"/>
  <c r="K57"/>
  <c r="K59"/>
  <c r="K61"/>
  <c r="K63"/>
  <c r="K65"/>
  <c r="K68"/>
  <c r="K70"/>
  <c r="K73"/>
  <c r="K76"/>
  <c r="K78"/>
  <c r="K85"/>
  <c r="K87"/>
  <c r="K96"/>
  <c r="K106"/>
  <c r="K115"/>
  <c r="K125"/>
  <c r="K135"/>
  <c r="K144"/>
  <c r="K154"/>
  <c r="K163"/>
  <c r="K173"/>
  <c r="K182"/>
  <c r="K192"/>
  <c r="K202"/>
  <c r="K212"/>
  <c r="K221"/>
  <c r="K242"/>
  <c r="K246"/>
  <c r="K283"/>
  <c r="A30" i="73"/>
  <c r="A29"/>
  <c r="A31" i="75"/>
  <c r="A32"/>
  <c r="A33"/>
  <c r="A35"/>
  <c r="A37"/>
  <c r="A38"/>
  <c r="K259" i="70"/>
  <c r="K279"/>
  <c r="K249"/>
  <c r="K89"/>
  <c r="K224"/>
  <c r="K267"/>
  <c r="A31" i="73"/>
  <c r="A36"/>
  <c r="A37"/>
  <c r="A38"/>
  <c r="A39"/>
  <c r="K109" i="70"/>
  <c r="K166"/>
  <c r="K185"/>
  <c r="K204"/>
  <c r="K91"/>
  <c r="K100"/>
  <c r="K110"/>
  <c r="K119"/>
  <c r="K129"/>
  <c r="K139"/>
  <c r="K148"/>
  <c r="K157"/>
  <c r="K167"/>
  <c r="K177"/>
  <c r="K187"/>
  <c r="K196"/>
  <c r="K205"/>
  <c r="K215"/>
  <c r="K225"/>
  <c r="K232"/>
  <c r="K240"/>
  <c r="K265"/>
  <c r="K284"/>
  <c r="K228"/>
  <c r="K238"/>
  <c r="K257"/>
  <c r="K278"/>
  <c r="K286"/>
  <c r="A29" i="71"/>
  <c r="A30"/>
  <c r="A31"/>
  <c r="K128" i="70"/>
  <c r="K147"/>
  <c r="K277"/>
  <c r="K13"/>
  <c r="K223"/>
  <c r="K203"/>
  <c r="K184"/>
  <c r="K165"/>
  <c r="K146"/>
  <c r="K127"/>
  <c r="K108"/>
  <c r="K88"/>
  <c r="K252"/>
  <c r="K261"/>
  <c r="K272"/>
  <c r="K281"/>
  <c r="K289"/>
  <c r="K15"/>
  <c r="K236"/>
  <c r="K255"/>
  <c r="K276"/>
  <c r="K292"/>
  <c r="K233"/>
  <c r="K244"/>
  <c r="K253"/>
  <c r="K263"/>
  <c r="K273"/>
  <c r="K282"/>
  <c r="K290"/>
  <c r="A39" i="75"/>
  <c r="A40"/>
  <c r="A41"/>
  <c r="A41" i="73"/>
  <c r="A42"/>
  <c r="A43"/>
  <c r="A44"/>
  <c r="A45"/>
  <c r="A46"/>
  <c r="A47"/>
  <c r="A48"/>
  <c r="A49"/>
  <c r="A51"/>
  <c r="A52"/>
  <c r="A40"/>
  <c r="K71" i="72"/>
  <c r="K63"/>
  <c r="K55"/>
  <c r="K47"/>
  <c r="K39"/>
  <c r="K31"/>
  <c r="K23"/>
  <c r="K15"/>
  <c r="K74"/>
  <c r="K66"/>
  <c r="K58"/>
  <c r="K50"/>
  <c r="K42"/>
  <c r="K34"/>
  <c r="K26"/>
  <c r="K18"/>
  <c r="K51"/>
  <c r="K19"/>
  <c r="K22"/>
  <c r="A34" i="71"/>
  <c r="A35"/>
  <c r="A36"/>
  <c r="A37"/>
  <c r="A38"/>
  <c r="A39"/>
  <c r="A40"/>
  <c r="A41"/>
  <c r="A42"/>
  <c r="A43"/>
  <c r="A44"/>
  <c r="A45"/>
  <c r="A46"/>
  <c r="A47"/>
  <c r="A48"/>
  <c r="A49"/>
  <c r="A32"/>
  <c r="A33"/>
  <c r="A33" i="73"/>
  <c r="A32"/>
  <c r="A34"/>
  <c r="A35"/>
  <c r="A42" i="75"/>
  <c r="K29" i="72"/>
  <c r="K37"/>
  <c r="K69"/>
  <c r="K17"/>
  <c r="K61"/>
  <c r="K70"/>
  <c r="K14"/>
  <c r="K46"/>
  <c r="K20"/>
  <c r="K28"/>
  <c r="K36"/>
  <c r="K44"/>
  <c r="K52"/>
  <c r="K60"/>
  <c r="K68"/>
  <c r="K76"/>
  <c r="K97" i="73"/>
  <c r="K88"/>
  <c r="K80"/>
  <c r="K72"/>
  <c r="K99"/>
  <c r="K82"/>
  <c r="K71"/>
  <c r="K63"/>
  <c r="K54"/>
  <c r="K45"/>
  <c r="K37"/>
  <c r="K29"/>
  <c r="K21"/>
  <c r="K84"/>
  <c r="K64"/>
  <c r="K55"/>
  <c r="K46"/>
  <c r="K38"/>
  <c r="K30"/>
  <c r="K22"/>
  <c r="K90"/>
  <c r="K67"/>
  <c r="K33"/>
  <c r="K20"/>
  <c r="K12"/>
  <c r="K13"/>
  <c r="K26"/>
  <c r="K74"/>
  <c r="K16"/>
  <c r="K27" i="72"/>
  <c r="K45"/>
  <c r="A50" i="71"/>
  <c r="A51"/>
  <c r="A52"/>
  <c r="K38" i="72"/>
  <c r="K30"/>
  <c r="K62"/>
  <c r="K35"/>
  <c r="K67"/>
  <c r="K16"/>
  <c r="K24"/>
  <c r="K32"/>
  <c r="K40"/>
  <c r="K48"/>
  <c r="K56"/>
  <c r="K64"/>
  <c r="K72"/>
  <c r="I77"/>
  <c r="K59"/>
  <c r="K21"/>
  <c r="K53"/>
  <c r="K54"/>
  <c r="K43"/>
  <c r="K75"/>
  <c r="K25"/>
  <c r="K33"/>
  <c r="K41"/>
  <c r="K49"/>
  <c r="K57"/>
  <c r="K65"/>
  <c r="K73"/>
  <c r="A55" i="73"/>
  <c r="A56"/>
  <c r="A57"/>
  <c r="A58"/>
  <c r="A59"/>
  <c r="A60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2"/>
  <c r="A93"/>
  <c r="A94"/>
  <c r="A95"/>
  <c r="A96"/>
  <c r="A97"/>
  <c r="A98"/>
  <c r="A99"/>
  <c r="A100"/>
  <c r="A101"/>
  <c r="A53"/>
  <c r="A54"/>
  <c r="A44" i="75"/>
  <c r="A45"/>
  <c r="A46"/>
  <c r="A47"/>
  <c r="A48"/>
  <c r="A49"/>
  <c r="A43"/>
  <c r="K76" i="73"/>
  <c r="K77"/>
  <c r="K85"/>
  <c r="K94"/>
  <c r="K17"/>
  <c r="I102"/>
  <c r="K14"/>
  <c r="K78"/>
  <c r="A53" i="71"/>
  <c r="A54"/>
  <c r="A57"/>
  <c r="A58"/>
  <c r="A59"/>
  <c r="A60"/>
  <c r="A62"/>
  <c r="A63"/>
  <c r="A55"/>
  <c r="A56"/>
  <c r="K25" i="73"/>
  <c r="K51"/>
  <c r="K15"/>
  <c r="K146" i="74"/>
  <c r="K142"/>
  <c r="K138"/>
  <c r="K134"/>
  <c r="K130"/>
  <c r="K126"/>
  <c r="K122"/>
  <c r="K112"/>
  <c r="K96"/>
  <c r="K118"/>
  <c r="K110"/>
  <c r="K102"/>
  <c r="K94"/>
  <c r="K86"/>
  <c r="K116"/>
  <c r="K106"/>
  <c r="K83"/>
  <c r="K73"/>
  <c r="K67"/>
  <c r="K63"/>
  <c r="K59"/>
  <c r="K55"/>
  <c r="K51"/>
  <c r="K47"/>
  <c r="K43"/>
  <c r="K39"/>
  <c r="K35"/>
  <c r="K31"/>
  <c r="K27"/>
  <c r="K23"/>
  <c r="K19"/>
  <c r="K15"/>
  <c r="K98"/>
  <c r="K90"/>
  <c r="K81"/>
  <c r="K114"/>
  <c r="K28" i="73"/>
  <c r="K36"/>
  <c r="K44"/>
  <c r="K53"/>
  <c r="K62"/>
  <c r="K70"/>
  <c r="K27"/>
  <c r="K35"/>
  <c r="K43"/>
  <c r="K52"/>
  <c r="K60"/>
  <c r="K69"/>
  <c r="K75"/>
  <c r="K83"/>
  <c r="K92"/>
  <c r="K100"/>
  <c r="K95"/>
  <c r="K59"/>
  <c r="K41"/>
  <c r="K49"/>
  <c r="K93"/>
  <c r="K101"/>
  <c r="K18"/>
  <c r="K86"/>
  <c r="K73"/>
  <c r="K81"/>
  <c r="K89"/>
  <c r="K98"/>
  <c r="K13" i="72"/>
  <c r="K58" i="73"/>
  <c r="K42"/>
  <c r="K34"/>
  <c r="K68"/>
  <c r="K19"/>
  <c r="K24"/>
  <c r="K32"/>
  <c r="K40"/>
  <c r="K48"/>
  <c r="K57"/>
  <c r="K66"/>
  <c r="K23"/>
  <c r="K31"/>
  <c r="K39"/>
  <c r="K47"/>
  <c r="K56"/>
  <c r="K65"/>
  <c r="K79"/>
  <c r="K87"/>
  <c r="K96"/>
  <c r="A50" i="75"/>
  <c r="A52"/>
  <c r="A53"/>
  <c r="A54"/>
  <c r="A55"/>
  <c r="A56"/>
  <c r="A57"/>
  <c r="A58"/>
  <c r="A59"/>
  <c r="A60"/>
  <c r="A61"/>
  <c r="A79"/>
  <c r="K37"/>
  <c r="K75" i="74"/>
  <c r="K71"/>
  <c r="K79"/>
  <c r="I4" i="70"/>
  <c r="K68" i="74"/>
  <c r="K72"/>
  <c r="K76"/>
  <c r="K80"/>
  <c r="K93"/>
  <c r="K97"/>
  <c r="K109"/>
  <c r="K113"/>
  <c r="K121"/>
  <c r="K125"/>
  <c r="K129"/>
  <c r="K133"/>
  <c r="K137"/>
  <c r="K141"/>
  <c r="K145"/>
  <c r="I148"/>
  <c r="K47" i="75"/>
  <c r="K38"/>
  <c r="K78"/>
  <c r="K15"/>
  <c r="K23"/>
  <c r="A74" i="71"/>
  <c r="A75"/>
  <c r="A64"/>
  <c r="A65"/>
  <c r="A66"/>
  <c r="A67"/>
  <c r="A68"/>
  <c r="A69"/>
  <c r="A70"/>
  <c r="A71"/>
  <c r="A72"/>
  <c r="A73"/>
  <c r="K69" i="74"/>
  <c r="K77"/>
  <c r="K100"/>
  <c r="K92"/>
  <c r="K108"/>
  <c r="K70"/>
  <c r="K74"/>
  <c r="K78"/>
  <c r="K88"/>
  <c r="K104"/>
  <c r="K120"/>
  <c r="K124"/>
  <c r="K128"/>
  <c r="K132"/>
  <c r="K136"/>
  <c r="K140"/>
  <c r="K144"/>
  <c r="K11" i="73"/>
  <c r="K14" i="74"/>
  <c r="K18"/>
  <c r="K22"/>
  <c r="K26"/>
  <c r="K30"/>
  <c r="K34"/>
  <c r="K38"/>
  <c r="K42"/>
  <c r="K46"/>
  <c r="K50"/>
  <c r="K54"/>
  <c r="K58"/>
  <c r="K62"/>
  <c r="K66"/>
  <c r="K13" i="76"/>
  <c r="K84" i="74"/>
  <c r="K89"/>
  <c r="K101"/>
  <c r="K105"/>
  <c r="K117"/>
  <c r="K17"/>
  <c r="K21"/>
  <c r="K25"/>
  <c r="K29"/>
  <c r="K33"/>
  <c r="K37"/>
  <c r="K41"/>
  <c r="K45"/>
  <c r="K49"/>
  <c r="K53"/>
  <c r="K57"/>
  <c r="K61"/>
  <c r="K65"/>
  <c r="K16"/>
  <c r="K20"/>
  <c r="K24"/>
  <c r="K28"/>
  <c r="K32"/>
  <c r="K36"/>
  <c r="K40"/>
  <c r="K44"/>
  <c r="K48"/>
  <c r="K52"/>
  <c r="K56"/>
  <c r="K60"/>
  <c r="K64"/>
  <c r="K82"/>
  <c r="K87"/>
  <c r="K91"/>
  <c r="K95"/>
  <c r="K99"/>
  <c r="K103"/>
  <c r="K107"/>
  <c r="K111"/>
  <c r="K115"/>
  <c r="K119"/>
  <c r="K123"/>
  <c r="K127"/>
  <c r="K131"/>
  <c r="K135"/>
  <c r="K139"/>
  <c r="K143"/>
  <c r="K147"/>
  <c r="A77" i="75"/>
  <c r="A78"/>
  <c r="A63"/>
  <c r="A64"/>
  <c r="A65"/>
  <c r="A66"/>
  <c r="A67"/>
  <c r="A68"/>
  <c r="A69"/>
  <c r="A70"/>
  <c r="A71"/>
  <c r="A72"/>
  <c r="A73"/>
  <c r="A74"/>
  <c r="A75"/>
  <c r="K43"/>
  <c r="K42"/>
  <c r="K31"/>
  <c r="K27"/>
  <c r="K14"/>
  <c r="K77"/>
  <c r="K64"/>
  <c r="K55"/>
  <c r="K72"/>
  <c r="K20"/>
  <c r="K28"/>
  <c r="K24"/>
  <c r="K30"/>
  <c r="K53"/>
  <c r="K68"/>
  <c r="K48"/>
  <c r="K46"/>
  <c r="K59"/>
  <c r="K16" i="76"/>
  <c r="K40" i="75"/>
  <c r="K56"/>
  <c r="K73"/>
  <c r="K15" i="76"/>
  <c r="K14"/>
  <c r="K65" i="75"/>
  <c r="K33"/>
  <c r="K70"/>
  <c r="K79"/>
  <c r="A76" i="71"/>
  <c r="A77"/>
  <c r="A78"/>
  <c r="A79"/>
  <c r="K61" i="75"/>
  <c r="K52"/>
  <c r="K69"/>
  <c r="K21"/>
  <c r="K32"/>
  <c r="K45"/>
  <c r="K54"/>
  <c r="K63"/>
  <c r="K71"/>
  <c r="K22"/>
  <c r="K18" i="76"/>
  <c r="K60" i="75"/>
  <c r="K19"/>
  <c r="K16"/>
  <c r="K35"/>
  <c r="K18"/>
  <c r="K26"/>
  <c r="K44"/>
  <c r="K50"/>
  <c r="K57"/>
  <c r="K66"/>
  <c r="K74"/>
  <c r="K13" i="74"/>
  <c r="K17" i="76"/>
  <c r="K41" i="75"/>
  <c r="K17"/>
  <c r="K25"/>
  <c r="K39"/>
  <c r="K49"/>
  <c r="K58"/>
  <c r="K67"/>
  <c r="K75"/>
  <c r="K13"/>
  <c r="A82" i="71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80"/>
  <c r="A81"/>
  <c r="K12" i="76"/>
  <c r="I4" i="72"/>
  <c r="I3" i="73"/>
  <c r="I4" i="74"/>
  <c r="I4" i="76"/>
  <c r="I4" i="75"/>
  <c r="E18" i="1"/>
  <c r="E19"/>
  <c r="E15"/>
  <c r="E16"/>
  <c r="E17"/>
  <c r="F18"/>
  <c r="F19"/>
  <c r="F15"/>
  <c r="F17"/>
  <c r="F16"/>
  <c r="J150" i="71"/>
  <c r="J152"/>
  <c r="J153"/>
  <c r="J155"/>
  <c r="J156"/>
  <c r="H4"/>
  <c r="D14" i="1"/>
  <c r="F14"/>
  <c r="D21"/>
  <c r="D23"/>
  <c r="E23"/>
  <c r="E14"/>
  <c r="E21"/>
  <c r="I4" i="71"/>
  <c r="K14"/>
  <c r="K139"/>
  <c r="K131"/>
  <c r="K123"/>
  <c r="K115"/>
  <c r="K107"/>
  <c r="K98"/>
  <c r="K90"/>
  <c r="K82"/>
  <c r="K68"/>
  <c r="K59"/>
  <c r="K51"/>
  <c r="K35"/>
  <c r="K27"/>
  <c r="K60"/>
  <c r="K44"/>
  <c r="K28"/>
  <c r="K97"/>
  <c r="K130"/>
  <c r="K119"/>
  <c r="K94"/>
  <c r="K64"/>
  <c r="K103"/>
  <c r="K87"/>
  <c r="K140"/>
  <c r="K132"/>
  <c r="K124"/>
  <c r="K116"/>
  <c r="K108"/>
  <c r="K99"/>
  <c r="K91"/>
  <c r="K83"/>
  <c r="K75"/>
  <c r="K71"/>
  <c r="K63"/>
  <c r="K54"/>
  <c r="K46"/>
  <c r="K38"/>
  <c r="K30"/>
  <c r="K22"/>
  <c r="K141"/>
  <c r="K109"/>
  <c r="K76"/>
  <c r="K138"/>
  <c r="K106"/>
  <c r="K133"/>
  <c r="K100"/>
  <c r="K70"/>
  <c r="K53"/>
  <c r="K37"/>
  <c r="K21"/>
  <c r="K127"/>
  <c r="K86"/>
  <c r="K47"/>
  <c r="K31"/>
  <c r="K15"/>
  <c r="K136"/>
  <c r="K120"/>
  <c r="K34"/>
  <c r="K18"/>
  <c r="K143"/>
  <c r="K135"/>
  <c r="K111"/>
  <c r="K102"/>
  <c r="K78"/>
  <c r="K72"/>
  <c r="K55"/>
  <c r="K39"/>
  <c r="K23"/>
  <c r="K128"/>
  <c r="K112"/>
  <c r="K95"/>
  <c r="K79"/>
  <c r="K74"/>
  <c r="K67"/>
  <c r="K58"/>
  <c r="K50"/>
  <c r="K42"/>
  <c r="K26"/>
  <c r="K65"/>
  <c r="K24"/>
  <c r="K56"/>
  <c r="K114"/>
  <c r="K40"/>
  <c r="K73"/>
  <c r="K81"/>
  <c r="K16"/>
  <c r="K48"/>
  <c r="K29"/>
  <c r="K45"/>
  <c r="K62"/>
  <c r="K84"/>
  <c r="K117"/>
  <c r="K20"/>
  <c r="K36"/>
  <c r="K52"/>
  <c r="K69"/>
  <c r="K89"/>
  <c r="K122"/>
  <c r="K17"/>
  <c r="K25"/>
  <c r="K33"/>
  <c r="K41"/>
  <c r="K49"/>
  <c r="K57"/>
  <c r="K66"/>
  <c r="K92"/>
  <c r="K125"/>
  <c r="K80"/>
  <c r="K88"/>
  <c r="K96"/>
  <c r="K105"/>
  <c r="K113"/>
  <c r="K121"/>
  <c r="K129"/>
  <c r="K137"/>
  <c r="K77"/>
  <c r="K85"/>
  <c r="K93"/>
  <c r="K101"/>
  <c r="K110"/>
  <c r="K118"/>
  <c r="K126"/>
  <c r="K134"/>
  <c r="K142"/>
  <c r="I144"/>
</calcChain>
</file>

<file path=xl/sharedStrings.xml><?xml version="1.0" encoding="utf-8"?>
<sst xmlns="http://schemas.openxmlformats.org/spreadsheetml/2006/main" count="1851" uniqueCount="688">
  <si>
    <t>1</t>
  </si>
  <si>
    <t>3</t>
  </si>
  <si>
    <t>4</t>
  </si>
  <si>
    <t>6</t>
  </si>
  <si>
    <t>7</t>
  </si>
  <si>
    <t>8</t>
  </si>
  <si>
    <t>9</t>
  </si>
  <si>
    <t>10</t>
  </si>
  <si>
    <t>11</t>
  </si>
  <si>
    <t>TOTAL VALUE</t>
  </si>
  <si>
    <t>GEL</t>
  </si>
  <si>
    <t>USD</t>
  </si>
  <si>
    <t>RATE</t>
  </si>
  <si>
    <t>5</t>
  </si>
  <si>
    <t>14</t>
  </si>
  <si>
    <t>13</t>
  </si>
  <si>
    <t>15</t>
  </si>
  <si>
    <t xml:space="preserve">Grand Total/Per Total % </t>
  </si>
  <si>
    <t>საინჟინრო ნაწილი</t>
  </si>
  <si>
    <t>სამშენებლო ფართი (მ/2)</t>
  </si>
  <si>
    <t>ცალი</t>
  </si>
  <si>
    <t>მ3</t>
  </si>
  <si>
    <t>მ2</t>
  </si>
  <si>
    <t>ჯამი</t>
  </si>
  <si>
    <t>ვენტილაცია</t>
  </si>
  <si>
    <t>გათბობა-გაგრილება</t>
  </si>
  <si>
    <t>კანალიზაცია</t>
  </si>
  <si>
    <t>ელექტროობა</t>
  </si>
  <si>
    <t>სახანძრო უსაფრთხოება</t>
  </si>
  <si>
    <t>ჯამური გვერდი</t>
  </si>
  <si>
    <t>ფასი კვადრატულ მეტრზე</t>
  </si>
  <si>
    <t>Description</t>
  </si>
  <si>
    <t>Unit</t>
  </si>
  <si>
    <t>Quantity</t>
  </si>
  <si>
    <t>Material</t>
  </si>
  <si>
    <t>Labor</t>
  </si>
  <si>
    <t>TOTAL PER ITEM</t>
  </si>
  <si>
    <t>COST PER UNIT</t>
  </si>
  <si>
    <t>Unit Price Material</t>
  </si>
  <si>
    <t>Unit Price Labor</t>
  </si>
  <si>
    <t>Manufacturer brand name</t>
  </si>
  <si>
    <t>NOTE</t>
  </si>
  <si>
    <t>Normative Ratio</t>
  </si>
  <si>
    <t>Total</t>
  </si>
  <si>
    <t>Unit Price</t>
  </si>
  <si>
    <t>16</t>
  </si>
  <si>
    <t>17</t>
  </si>
  <si>
    <t>გრძ.მ</t>
  </si>
  <si>
    <t>დამიწების მრავალძარღვა კაბელი  1x16 მმ2</t>
  </si>
  <si>
    <t>დამიწების მრავალძარღვა კაბელი  1x10 მმ2</t>
  </si>
  <si>
    <t>დამიწების მოსპილენძებული ღერძი  Ø17, l=5მ</t>
  </si>
  <si>
    <t>დამიწების ზოლოვანი კაბელი  1x40 მმ</t>
  </si>
  <si>
    <t>კომპლექტი</t>
  </si>
  <si>
    <t>PVC  გოფრირებული მიილი  Ø16</t>
  </si>
  <si>
    <t>PVC  გოფრირებული მიილი  Ø25</t>
  </si>
  <si>
    <t>PVC  გოფრირებული მიილი  Ø40</t>
  </si>
  <si>
    <t>PVC  გოფრირებული მიილი  Ø90</t>
  </si>
  <si>
    <t>ლითონის მოთუთიებული საკაბელო არხი  100x50</t>
  </si>
  <si>
    <t>ლითონის მოთუთიებული საკაბელო არხი  100x100</t>
  </si>
  <si>
    <t>ლითონის მოთუთიებული საკაბელო არხი  150x70</t>
  </si>
  <si>
    <t>ლითონის მოთუთიებული საკაბელო არხი  200x100</t>
  </si>
  <si>
    <t>ლითონის მოთუთიებული საკაბელო არხი  200x200</t>
  </si>
  <si>
    <t>ლითონის მოთუთიებული საკაბელო არხი  150x150</t>
  </si>
  <si>
    <t>1 კლავიშიანი ჩამრთველი, 10A</t>
  </si>
  <si>
    <t>2 კლავიშიანი ჩამრთველი, 10A</t>
  </si>
  <si>
    <t>საშტეფცელო როზეტი დამიწების კონტაქტით, 2P+E-16A</t>
  </si>
  <si>
    <t>იატაკში განთავსებული ყუთი ორი ორპოლუსიანი შტეფსელური როზეტით დამიწების კონტაქტით</t>
  </si>
  <si>
    <t>იატაკში განთავსებული ყუთი სამი ორპოლუსიანი შტეფსელური როზეტით დამიწების კონტაქტით</t>
  </si>
  <si>
    <t>ბლოკი რვა ცალი დამიწების კონტაქტიანი შტეფსელური როზეტით</t>
  </si>
  <si>
    <t>ლუმინისცენტური სანათი 600x600 4xT5-14W ნათურით, IP44</t>
  </si>
  <si>
    <t>ლუმინისცენტური სანათი 600x600 4xT5-14W ნათურით, IP44 1 საათიანი ავარიული განათების ბლოკით</t>
  </si>
  <si>
    <t>ლუმინისცენტური სანათი 600x600 4xT5-14W ნათურით, IP65</t>
  </si>
  <si>
    <t>ლუმინისცენტური სანათი 600x600 4xT5-14W ნათურით, IP65 1 საათიანი ავარიული განათების ბლოკით</t>
  </si>
  <si>
    <t>ლუმინისცენტური სანათი 2xT5-28W ნათურით, IP65</t>
  </si>
  <si>
    <t>ლუმინისცენტური სანათი 2xT5-28W ნათურით, IP65 1 საათიანი ავარიული განათების ბლოკით</t>
  </si>
  <si>
    <t>ლუმინისცენტური სანათი 2xT5-14W ნათურით, IP44 1 საათიანი ავარიული განათების ბლოკით</t>
  </si>
  <si>
    <t>ჩაფლული LED სანათი 23W ნათურით</t>
  </si>
  <si>
    <t>ჩაფლული LED სანათი 23W ნათურით 1 საათიანი ავარიული განათების ბლოკით</t>
  </si>
  <si>
    <t>წერტილოვანი სანათი 18W ეკონათრით</t>
  </si>
  <si>
    <t>შუქდიოდური ავარიული განათების სანათი ინტეგრირებული აკუმულატორით(1სთ) საევახუაციო ნიშნით "EXIT"</t>
  </si>
  <si>
    <t>სასიგნალო სანათი "შესვლა აკრძალულია"</t>
  </si>
  <si>
    <t>სამონტაჟო კოლოფი</t>
  </si>
  <si>
    <t>LED ტიპის 60 ვატიანი ნათურით ფეთქებადსაწინააღმდეგო სანათური</t>
  </si>
  <si>
    <t>მთავარი ელ. გამანაწილებელი ფარი MDB-1</t>
  </si>
  <si>
    <t>ავტომატური ამომრთველი MCB 3xC1500/6KA</t>
  </si>
  <si>
    <t>ავტომატური ამომრთველი MCB 3xC16/6KA</t>
  </si>
  <si>
    <t>ავტომატური ამომრთველი MCB 3xC400/6KA</t>
  </si>
  <si>
    <t>ელ. ფარი 14 მოდულზე</t>
  </si>
  <si>
    <t>მთავარი ელ. გამანაწილებელი ფარი MDB-2</t>
  </si>
  <si>
    <t>ავტომატური ამომრთველი MCB 3xC1000/6KA</t>
  </si>
  <si>
    <t>ელ. ფარი 8 მოდულზე</t>
  </si>
  <si>
    <t>მთავარი ელ. გამანაწილებელი ფარი MDB-3</t>
  </si>
  <si>
    <t>ავტომატური ამომრთველი MCB 3xC40/6KA</t>
  </si>
  <si>
    <t>ავტომატური ამომრთველი MCB 3xC50/6KA</t>
  </si>
  <si>
    <t>ავტომატური ამომრთველი MCB 3xC63/6KA</t>
  </si>
  <si>
    <t>ავტომატური ამომრთველი MCB 3xC80/6KA</t>
  </si>
  <si>
    <t>ელ. ფარი 20 მოდულზე</t>
  </si>
  <si>
    <t>მთავარი ელ. გამანაწილებელი ფარი MDB-4</t>
  </si>
  <si>
    <t>ავტომატური ამომრთველი MCB 3xC25/6KA</t>
  </si>
  <si>
    <t>ავტომატური ამომრთველი MCB 3xC32/6KA</t>
  </si>
  <si>
    <t>ავტომატური ამომრთველი MCB 3xC180/6KA</t>
  </si>
  <si>
    <t>ელ. ფარი 18 მოდულზე</t>
  </si>
  <si>
    <t>მთავარი ელ. გამანაწილებელი ფარი MDB-5</t>
  </si>
  <si>
    <t>ავტომატური ამომრთველი MCB 3xC100/6KA</t>
  </si>
  <si>
    <t>ავტომატური ამომრთველი MCB 3xC150/6KA</t>
  </si>
  <si>
    <t>ავტომატური ამომრთველი MCB 3xC200/6KA</t>
  </si>
  <si>
    <t>ელ. გამანაწილებელი ფარი 1ს.DB-1</t>
  </si>
  <si>
    <t>მინიატურული ავტომატური ამომრთველი MCB 3xC10/6KA</t>
  </si>
  <si>
    <t>მინიატურული ავტომატური ამომრთველი MCB C10/6KA</t>
  </si>
  <si>
    <t>ელ. გამანაწილებელი ფარი 1ს.DB-2</t>
  </si>
  <si>
    <t>ელ. გამანაწილებელი ფარი 1ს.DB-3</t>
  </si>
  <si>
    <t>მინიატურული ავტომატური ამომრთველი MCB 3xC100/6KA</t>
  </si>
  <si>
    <t>მინიატურული ავტომატური ამომრთველი MCB 3xC40/6KA</t>
  </si>
  <si>
    <t>მინიატურული ავტომატური ამომრთველი MCB 3xC50/6KA</t>
  </si>
  <si>
    <t>მინიატურული ავტომატური ამომრთველი MCB C80/6KA</t>
  </si>
  <si>
    <t>მინიატურული ავტომატური ამომრთველი MCB 3xC25/6KA</t>
  </si>
  <si>
    <t>ელ. ფარი 28 მოდულზე</t>
  </si>
  <si>
    <t>ელ. გამანაწილებელი ფარი 1ს.DB-4</t>
  </si>
  <si>
    <t>მინიატურული ავტომატური ამომრთველი MCB 3xC80/6KA</t>
  </si>
  <si>
    <t>მინიატურული ავტომატური ამომრთველი MCB 3xC63/6KA</t>
  </si>
  <si>
    <t>ელ. გამანაწილებელი ფარი 2ს.DB-1</t>
  </si>
  <si>
    <t>ელ. ფარი 22 მოდულზე</t>
  </si>
  <si>
    <t>ელ. გამანაწილებელი ფარი 2ს.DB-2</t>
  </si>
  <si>
    <t>ელ. გამანაწილებელი ფარი 1DB-1</t>
  </si>
  <si>
    <t>მინიატურული ავტომატური ამომრთველი MCB 3xC20/6KA</t>
  </si>
  <si>
    <t>მინიატურული ავტომატური ამომრთველი MCB C16/6KA</t>
  </si>
  <si>
    <t>მინიატურული ავტომატური ამომრთველი MCB C20/6KA</t>
  </si>
  <si>
    <t>ელ. ფარი 56 მოდულზე</t>
  </si>
  <si>
    <t>ელ. გამანაწილებელი ფარი 1DB-2</t>
  </si>
  <si>
    <t>მინიატურული ავტომატური ამომრთველი MCB 3xC16/6KA</t>
  </si>
  <si>
    <t>მინიატურული ავტომატური ამომრთველი MCB C32/6KA</t>
  </si>
  <si>
    <t>ელ. ფარი 50 მოდულზე</t>
  </si>
  <si>
    <t>ელ. გამანაწილებელი ფარი 1DB-3</t>
  </si>
  <si>
    <t>ელ. ფარი 32 მოდულზე</t>
  </si>
  <si>
    <t>ელ. გამანაწილებელი ფარი 2DB-1</t>
  </si>
  <si>
    <t>ელ. ფარი 40 მოდულზე</t>
  </si>
  <si>
    <t>ელ. გამანაწილებელი ფარი 2DB-2</t>
  </si>
  <si>
    <t>ელ. ფარი 64 მოდულზე</t>
  </si>
  <si>
    <t>ელ. გამანაწილებელი ფარი 2DB-3</t>
  </si>
  <si>
    <t>ელ. ფარი 44 მოდულზე</t>
  </si>
  <si>
    <t>ელ. გამანაწილებელი ფარი 2DB-4</t>
  </si>
  <si>
    <t>ელ. გამანაწილებელი ფარი 2DB-5</t>
  </si>
  <si>
    <t>ელ. ფარი 68 მოდულზე</t>
  </si>
  <si>
    <t>ელ. გამანაწილებელი ფარი 2DB-6</t>
  </si>
  <si>
    <t>ელ. გამანაწილებელი ფარი 3DB-1</t>
  </si>
  <si>
    <t>მინიატურული ავტომატური ამომრთველი MCB C25/6KA</t>
  </si>
  <si>
    <t>ელ. ფარი 82 მოდულზე</t>
  </si>
  <si>
    <t>ელ. გამანაწილებელი ფარი 3DB-2</t>
  </si>
  <si>
    <t>მინიატურული ავტომატური ამომრთველი MCB C100/6KA</t>
  </si>
  <si>
    <t>ელ. ფარი 88 მოდულზე</t>
  </si>
  <si>
    <t>ელ. გამანაწილებელი ფარი 3DB-3</t>
  </si>
  <si>
    <t>ელ. ფარი 62 მოდულზე</t>
  </si>
  <si>
    <t>ელ. გამანაწილებელი ფარი 3DB-4</t>
  </si>
  <si>
    <t>ელ. გამანაწილებელი ფარი 4DB-1</t>
  </si>
  <si>
    <t>ელ. ფარი 74 მოდულზე</t>
  </si>
  <si>
    <t>ელ. გამანაწილებელი ფარი 4DB-2</t>
  </si>
  <si>
    <t>ელ. გამანაწილებელი ფარი 4DB-3</t>
  </si>
  <si>
    <t>ელ. ფარი 78 მოდულზე</t>
  </si>
  <si>
    <t>ელ. გამანაწილებელი ფარი 4DB-4</t>
  </si>
  <si>
    <t>ელ. ფარი 46 მოდულზე</t>
  </si>
  <si>
    <t>ელ. გამანაწილებელი ფარი 4DB-5</t>
  </si>
  <si>
    <t>მინიატურული ავტომატური ამომრთველი MCB 3xC32/6KA</t>
  </si>
  <si>
    <t>ელ. ფარი 48 მოდულზე</t>
  </si>
  <si>
    <t>ელ. გამანაწილებელი ფარი 5DB-1</t>
  </si>
  <si>
    <t>ელ. გამანაწილებელი ფარი 5DB-2</t>
  </si>
  <si>
    <t>მინიატურული ავტომატური ამომრთველი MCB 3xC200/6KA</t>
  </si>
  <si>
    <t>ელ. ფარი 24 მოდულზე</t>
  </si>
  <si>
    <t>ელ. გამანაწილებელი ფარი 5DB-3</t>
  </si>
  <si>
    <t>მინიატურული ავტომატური ამომრთველი MCB 3xC120/6KA</t>
  </si>
  <si>
    <t>ელ. გამანაწილებელი ფარი 1DB-4</t>
  </si>
  <si>
    <t>ელ. გამანაწილებელი ფარი 2DB-7</t>
  </si>
  <si>
    <t>ელ. გამანაწილებელი ფარი 3DB-5</t>
  </si>
  <si>
    <t>ელ. გამანაწილებელი ფარი 4DB-6</t>
  </si>
  <si>
    <t>ელ. გამანაწილებელი ფარი DB-1 (საქვაბე)</t>
  </si>
  <si>
    <t>ყუთი მაგნიტური გამშვით, შემყვანზე ავტომატური ამომრთველით კარებზე მართვის ღილაკებით, სასიგნალო ნათრით და გადამრთველით, დისტანციურ მართვაზე, ერთფიდერიანი R5111-1874 ტიპის, Jნ=0.6ა</t>
  </si>
  <si>
    <t>ყუთი მაგნიტური გამშვით, შემყვანზე ავტომატური ამომრთველით კარებზე მართვის ღილაკებით, სასიგნალო ნათრით და გადამრთველით, დისტანციურ მართვაზე, ერთფიდერიანი R5111-2074 ტიპის, Jნ=1.0ა</t>
  </si>
  <si>
    <t>ყუთი მაგნიტური გამშვით, შემყვანზე ავტომატური ამომრთველით კარებზე მართვის ღილაკებით, სასიგნალო ნათრით და გადამრთველით, დისტანციურ მართვაზე, ერთფიდერიანი R5111-2274 ტიპის, Jნ=1.6ა</t>
  </si>
  <si>
    <t>ყუთი მაგნიტური გამშვით, შემყვანზე ავტომატური ამომრთველით კარებზე მართვის ღილაკებით, სასიგნალო ნათრით და გადამრთველით, დისტანციურ მართვაზე, ერთფიდერიანი R5111-2474 ტიპის, Jნ=2.5ა</t>
  </si>
  <si>
    <t>ყუთი მაგნიტური გამშვით, შემყვანზე ავტომატური ამომრთველით კარებზე მართვის ღილაკებით, სასიგნალო ნათრით და გადამრთველით, დისტანციურ მართვაზე, ერთფიდერიანი R5111-2674 ტიპის, Jნ=4.0ა</t>
  </si>
  <si>
    <t>ყუთი მაგნიტური გამშვით, შემყვანზე ავტომატური ამომრთველით კარებზე მართვის ღილაკებით, სასიგნალო ნათრით და გადამრთველით, დისტანციურ მართვაზე, ერთფიდერიანი R5111-3274 ტიპის, Jნ=16ა</t>
  </si>
  <si>
    <t>ყუთი მაგნიტური გამშვით, შემყვანზე ავტომატური ამომრთველით კარებზე მართვის ღილაკებით, სასიგნალო ნათრით და გადამრთველით, დისტანციურ მართვაზე, ერთფიდერიანი R5111-3774 ტიპის, Jნ=50ა</t>
  </si>
  <si>
    <t>ყუთი მაგნიტური გამშვით, შემყვანზე ავტომატური ამომრთველით კარებზე მართვის ღილაკებით, სასიგნალო ნათრით და გადამრთველით, დისტანციურ მართვაზე, ერთფიდერიანი R5111-3874 ტიპის, Jნ=60ა</t>
  </si>
  <si>
    <t>სამფაზა აქტიური ენერგიის მრიცხველი J=1500ა</t>
  </si>
  <si>
    <t>დენის ტრანსფორმატორი, 1500/5 TK-20 ტიპის</t>
  </si>
  <si>
    <t>გადამრთველი ABP, სამფაზა ავტომატიღ 400 ამპერზე</t>
  </si>
  <si>
    <t>Transportation Costs:</t>
  </si>
  <si>
    <t>Sub Total</t>
  </si>
  <si>
    <t>Overhead Costs:</t>
  </si>
  <si>
    <t>Sub-Total</t>
  </si>
  <si>
    <t>Profit:</t>
  </si>
  <si>
    <t>VAT</t>
  </si>
  <si>
    <t>GRAND TOTAL</t>
  </si>
  <si>
    <t>modinebiti sistemebi</t>
  </si>
  <si>
    <t>კონდიციონერი AHU #1 წარმადობით ჰაერზე L=3500მ3/სთ, ოთხი საფეხურის ფილტრაციით (G4+F7+F9+HEPA)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(2ცალი) აგრეთვე რეკუპერატორით. Lრეკ=2300 მ3/სთ Qსიც=35.0კვტ. Qსით=25.0კვტ. (Nორთ.გენ.=21.0კვტ) Gორთ=29.0კგ/სთ</t>
  </si>
  <si>
    <t>კომლ.</t>
  </si>
  <si>
    <t>კონდიციონერი AHU #2 წარმადობით ჰაერზე L=2550მ3/სთ,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Qსიც=26.0კვტ. Qსით=26.0კვტ. (Nორთ.გენ.=16.0კვტ) Gორთ=20.0კგ/სთ</t>
  </si>
  <si>
    <t>კონდიციონერი AHU #3 წარმადობით ჰაერზე L=3400მ3/სთ,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Qსიც=34.0კვტ. Qსით=34.0კვტ. (Nორთ.გენ.=20.0კვტ) Gორთ=28.0კგ/სთ</t>
  </si>
  <si>
    <t>კონდიციონერი AHU #4 წარმადობით ჰაერზე L=3600მ3/სთ,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Qსიც=36.0კვტ. Qსით=36.0კვტ. (Nორთ.გენ.=21.0კვტ) Gორთ=30.0კგ/სთ</t>
  </si>
  <si>
    <t>კონდიციონერი AHU #4a წარმადობით ჰაერზე L=1800მ3/სთ,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Qსიც=18.0კვტ. Qსით=18.0კვტ. (Nორთ.გენ.=11.0კვტ) Gორთ=15.0კგ/სთ</t>
  </si>
  <si>
    <t>კონდიციონერი AHU #5 წარმადობით ჰაერზე L=2250მ3/სთ,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Qსიც=23.0კვტ. Qსით=23.0კვტ. (Nორთ.გენ.=15.0კვტ) Gორთ=19.0კგ/სთ</t>
  </si>
  <si>
    <t>კონდიციონერი AHU #6 წარმადობით ჰაერზე L=2950მ3/სთ,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(2ცალი) აგრეთვე რეკუპერატორით. Lრეკ=2900მ3/სთ Qსიც=29.0კვტ. Qსით=18.0კვტ. (Nორთ.გენ.=18.0კვტ) Gორთ=24.0კგ/სთ</t>
  </si>
  <si>
    <t>კონდიციონერი AHU #7 წარმადობით ჰაერზე L=5700მ3/სთ, ოთხი საფეხურის ფილტრაციით (G4+F7+F9+HEPA)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Qსიც=57.0კვტ. Qსით=57.0კვტ. (Nორთ.გენ.=34.0კვტ) Gორთ=46.0კგ/სთ</t>
  </si>
  <si>
    <t>კონდიციონერი AHU #8 წარმადობით ჰაერზე L=3250მ3/სთ,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(2ცალი) აგრეთვე რეკუპერატორით. Lრეკ=2800მ3/სთ Qსიც=33.0კვტ. Qსით=21.0კვტ. (Nორთ.გენ.=19.0კვტ) Gორთ=27.0კგ/სთ</t>
  </si>
  <si>
    <t>კონდიციონერი AHU #9 წარმადობით ჰაერზე L=2050მ3/სთ,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Qსიც=21.0კვტ. Qსით=21.0კვტ. (Nორთ.გენ.=15.0კვტ) Gორთ=18.0კგ/სთ</t>
  </si>
  <si>
    <t>კონდიციონერი AHU #10 წარმადობით ჰაერზე L=2350მ3/სთ,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Qსიც=24.0კვტ. Qსით=24.0კვტ. (Nორთ.გენ.=15.0კვტ) Gორთ=19.0კგ/სთ</t>
  </si>
  <si>
    <t>კონდიციონერი AHU #11 წარმადობით ჰაერზე L=3450მ3/სთ,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Qსიც=35.0კვტ. Qსით=35.0კვტ. (Nორთ.გენ.=21.0კვტ) Gორთ=29.0კგ/სთ</t>
  </si>
  <si>
    <t>ცხაური D 120მმ</t>
  </si>
  <si>
    <t>ცხაური D 160მმ</t>
  </si>
  <si>
    <t>ცხაური 350X200</t>
  </si>
  <si>
    <t>ცხაური 400X250</t>
  </si>
  <si>
    <t>ცხაური 400X300</t>
  </si>
  <si>
    <t>ცხაური 610X610</t>
  </si>
  <si>
    <t>ცხაური 650X650</t>
  </si>
  <si>
    <t>ცხაური 300X300</t>
  </si>
  <si>
    <t>ცხაური 450X300</t>
  </si>
  <si>
    <t>ბაქტერიული ფილტრი HEPA H-14</t>
  </si>
  <si>
    <t>ჰაერის მარეგურილებელი დემფერი d125</t>
  </si>
  <si>
    <t>ჰაერის მარეგურილებელი დემფერი d140</t>
  </si>
  <si>
    <t>ჰაერის მარეგურილებელი დემფერი d160</t>
  </si>
  <si>
    <t>ჰაერის მარეგურილებელი დემფერი d200</t>
  </si>
  <si>
    <t>ჰაერის მარეგურილებელი დემფერი 200X200</t>
  </si>
  <si>
    <t>ჰაერის მარეგურილებელი დემფერი 250X200</t>
  </si>
  <si>
    <t>ჰაერის მარეგურილებელი დემფერი 400X200</t>
  </si>
  <si>
    <t>ჰაერის მარეგურილებელი დემფერი 450X200</t>
  </si>
  <si>
    <t>ჰაერის მარეგურილებელი დემფერი 400X300</t>
  </si>
  <si>
    <t>ჰაერის მარეგურილებელი დემფერი 500X300</t>
  </si>
  <si>
    <t>ჰაერის მარეგურილებელი დემფერი 350X200</t>
  </si>
  <si>
    <t>ჰაერის მარეგურილებელი დემფერი 300X200</t>
  </si>
  <si>
    <t>ჰაერის მარეგურილებელი დემფერი 600X300</t>
  </si>
  <si>
    <t>უძრავი სავენტილაციო ცხაური 500X250</t>
  </si>
  <si>
    <t>უძრავი სავენტილაციო ცხაური 500X300</t>
  </si>
  <si>
    <t>უძრავი სავენტილაციო ცხაური 600X300</t>
  </si>
  <si>
    <t>უძრავი სავენტილაციო ცხაური 700X300</t>
  </si>
  <si>
    <t>უძრავი სავენტილაციო ცხაური 600X400</t>
  </si>
  <si>
    <t>უძრავი სავენტილაციო ცხაური 700X400</t>
  </si>
  <si>
    <t>უძრავი სავენტილაციო ცხაური 500X400</t>
  </si>
  <si>
    <t>უძრავი სავენტილაციო ცხაური 400X200</t>
  </si>
  <si>
    <t>ჰაერსატარის იზოლაცია არმაფლექსით, ან ფოლგირებული ქვაბამბით</t>
  </si>
  <si>
    <t>ვენტ. მართკუთხა არხებისთვის 2200მ3/სთ, 280პა. N=0.6ვვტ.</t>
  </si>
  <si>
    <t>ვენტ. მართკუთხა არხებისთვის 1800მ3/სთ, 240პა. N=0.6ვვტ.</t>
  </si>
  <si>
    <t>ვენტ. მართკუთხა არხებისთვის 1550მ3/სთ, 240პა. N=0.45ვვტ.</t>
  </si>
  <si>
    <t>ვენტ. მართკუთხა არხებისთვის 1150მ3/სთ, 240პა. N=0.45ვვტ.</t>
  </si>
  <si>
    <t>ვენტ. მართკუთხა არხებისთვის 1050მ3/სთ, 220პა. N=0.35ვვტ.</t>
  </si>
  <si>
    <t>ელ. კოლორიფერი წარმადობით L=1000მ3/სთ, Q=10.5ვვტ.</t>
  </si>
  <si>
    <t>HEPA ფილტრი გამწოვ ჰაერსადენზე 650-650 H-13</t>
  </si>
  <si>
    <t xml:space="preserve">F9 ფილტრი გამწოვ ჰაერსადენზე </t>
  </si>
  <si>
    <t>ცხაური D 125მმ</t>
  </si>
  <si>
    <t>ცხაური 500X350</t>
  </si>
  <si>
    <t>ცხაური 200X200</t>
  </si>
  <si>
    <t>ცხაური 300X200</t>
  </si>
  <si>
    <t>ცხაური 400X200</t>
  </si>
  <si>
    <t>ჰაერის მარეგურილებელი დემფერი 450X300</t>
  </si>
  <si>
    <t>უძრავი სავენტილაციო ცხაური 400X220</t>
  </si>
  <si>
    <t>უძრავი სავენტილაციო ცხაური 450X200</t>
  </si>
  <si>
    <t>უძრავი სავენტილაციო ცხაური 500X200</t>
  </si>
  <si>
    <t>უძრავი სავენტილაციო ცხაური 400X300</t>
  </si>
  <si>
    <t>ქოლგა გამწოვ ჰაერსადენზე d140</t>
  </si>
  <si>
    <t>ქოლგა გამწოვ ჰაერსადენზე 250X200</t>
  </si>
  <si>
    <t>ქოლგა გამწოვ ჰაერსადენზე 300X200</t>
  </si>
  <si>
    <t>მილსადენი "Climaterm"  d=160</t>
  </si>
  <si>
    <t>მ</t>
  </si>
  <si>
    <t>მილსადენი "Climaterm"  d=125</t>
  </si>
  <si>
    <t>მილსადენი "Climaterm"  d=110</t>
  </si>
  <si>
    <t>მილსადენი "Climaterm"  d=90</t>
  </si>
  <si>
    <t>მილსადენი "Climaterm"  d=75</t>
  </si>
  <si>
    <t>მილსადენი "Climaterm"  d=63</t>
  </si>
  <si>
    <t>მილსადენი "Climaterm"  d=50</t>
  </si>
  <si>
    <t>მილსადენი "Climaterm"  d=40</t>
  </si>
  <si>
    <t>მილსადენი "Climaterm"  d=32</t>
  </si>
  <si>
    <t>ურდული  d=160</t>
  </si>
  <si>
    <t>ურდული  d=90</t>
  </si>
  <si>
    <t>ურდული  d=75</t>
  </si>
  <si>
    <t>ურდული  d=63</t>
  </si>
  <si>
    <t>ურდული  d=50</t>
  </si>
  <si>
    <t>ვენტილი  d=40</t>
  </si>
  <si>
    <t>ვენტილი  d=32</t>
  </si>
  <si>
    <t>მილსადენის სამაგრი  d=32</t>
  </si>
  <si>
    <t>მილსადენის სამაგრი  d=40</t>
  </si>
  <si>
    <t>მილსადენის სამაგრი  d=50</t>
  </si>
  <si>
    <t>მილსადენის სამაგრი  d=63</t>
  </si>
  <si>
    <t>მილსადენის სამაგრი  d=75</t>
  </si>
  <si>
    <t>მილსადენის სამაგრი  d=90</t>
  </si>
  <si>
    <t>მილსადენის სამაგრი  d=110</t>
  </si>
  <si>
    <t>მილსადენის სამაგრი  d=125</t>
  </si>
  <si>
    <t>მილსადენის სამაგრი  d=160</t>
  </si>
  <si>
    <t>სამსვლიანი სარქველი კონდიციონერებთან</t>
  </si>
  <si>
    <t>სერვოძრავი</t>
  </si>
  <si>
    <t>წყლის ფილტრი  d=32</t>
  </si>
  <si>
    <t>წყლის ფილტრი  d=40</t>
  </si>
  <si>
    <t>წყლის ფილტრი  d=50</t>
  </si>
  <si>
    <t>წყლის ფილტრი  d=63</t>
  </si>
  <si>
    <t>წყლის ფილტრი  d=75</t>
  </si>
  <si>
    <t>მარეგულირებელი ვენტილი STAD  d=32</t>
  </si>
  <si>
    <t>მარეგულირებელი ვენტილი STAD  d=40</t>
  </si>
  <si>
    <t>მარეგულირებელი ვენტილი STAD  d=50</t>
  </si>
  <si>
    <t>მარეგულირებელი ვენტილი STAD  d=63</t>
  </si>
  <si>
    <t>მარეგულირებელი ვენტილი STAD  d=75</t>
  </si>
  <si>
    <t>სადრენაჟ მილსადენი d=32</t>
  </si>
  <si>
    <t>მილსადენების იზოლაცია არმაპლექსით d16მმ</t>
  </si>
  <si>
    <t>კომპლ.</t>
  </si>
  <si>
    <t>ჩილერი ჰიდრომოდულით G=15მ3/სთ, P=11მ, Qსიც=85კვტ</t>
  </si>
  <si>
    <t>წყალსათბობი ქვაბი. ფოლადის დამცველი სარქველით. წყლის დონის დამცველით. ვიბრომოწყობილობით. Q=300კვტ.</t>
  </si>
  <si>
    <t>მოცულობით ჩქაროსნული წყალგამაცხელებელი ბოილერი Q=86კვტ V=1000ლ G=2100ლ/სთ</t>
  </si>
  <si>
    <t>ჭერის კასეტური არხული ფანკოილები. კედლის ელექტრონული მართვის პულტით. Qსიც=3/4კვტ</t>
  </si>
  <si>
    <t>ჭერის კასეტური არხული ფანკოილები. კედლის ელექტრონული მართვის პულტით. Qსიც=4.1/5კვტ</t>
  </si>
  <si>
    <t>ჭერის კასეტური არხული ფანკოილები. კედლის ელექტრონული მართვის პულტით. Qსიც=5.1/6კვტ</t>
  </si>
  <si>
    <t>ჭერის კასეტური არხული ფანკოილები. კედლის ელექტრონული მართვის პულტით. Qსიც=6.1/7კვტ</t>
  </si>
  <si>
    <t>ჭერის უკორპუსო ფანკოილი. კედლის ელექტრონული მართვის პულტით Qსიც=0/1კვტ</t>
  </si>
  <si>
    <t>ჭერის უკორპუსო ფანკოილი. კედლის ელექტრონული მართვის პულტით Qსიც=1.1/3კვტ</t>
  </si>
  <si>
    <t>პოლიპროპილენის მილსადენი ფანკოილების სისტემისათვის Ø 20</t>
  </si>
  <si>
    <t>მეტრი</t>
  </si>
  <si>
    <t>პოლიპროპილენის მილსადენი ფანკოილების სისტემისათვის Ø 25</t>
  </si>
  <si>
    <t>პოლიპროპილენის მილსადენი ფანკოილების სისტემისათვის Ø 32</t>
  </si>
  <si>
    <t>პოლიპროპილენის მილსადენი ფანკოილების სისტემისათვის Ø 40</t>
  </si>
  <si>
    <t>პოლიპროპილენის მილსადენი ფანკოილების სისტემისათვის Ø 50</t>
  </si>
  <si>
    <t>პოლიპროპილენის მილსადენი ფანკოილების სისტემისათვის Ø 63</t>
  </si>
  <si>
    <t>პოლიპროპილენის მილსადენი ფანკოილების სისტემისათვის Ø 75</t>
  </si>
  <si>
    <t>პოლიპროპილენის მილსადენი ფანკოილების სისტემისათვის Ø 90</t>
  </si>
  <si>
    <t>პოლიპროპილენის მილსადენი ფანკოილების სისტემისათვის Ø 110</t>
  </si>
  <si>
    <t>ფოლადის უნაკერო მილსადენი 159/4.5</t>
  </si>
  <si>
    <t>მილსადენის იზოლაცია არმაფლექსით d=16მმ   Ø 20</t>
  </si>
  <si>
    <t>მილსადენის იზოლაცია არმაფლექსით d=16მმ   Ø 25</t>
  </si>
  <si>
    <t>მილსადენის იზოლაცია არმაფლექსით d=16მმ   Ø 32</t>
  </si>
  <si>
    <t>მილსადენის იზოლაცია არმაფლექსით d=16მმ   Ø 40</t>
  </si>
  <si>
    <t>მილსადენის იზოლაცია არმაფლექსით d=16მმ   Ø 50</t>
  </si>
  <si>
    <t>მილსადენის იზოლაცია არმაფლექსით d=16მმ   Ø 63</t>
  </si>
  <si>
    <t>მილსადენის იზოლაცია არმაფლექსით d=16მმ   Ø 75</t>
  </si>
  <si>
    <t>მილსადენის იზოლაცია არმაფლექსით d=16მმ   Ø 90</t>
  </si>
  <si>
    <t>მილსადენის იზოლაცია არმაფლექსით d=16მმ   Ø 110</t>
  </si>
  <si>
    <t>ფოლადის მილსადენის იზოლაცია არმაფლექსით 159/4.5</t>
  </si>
  <si>
    <t>დრენაჟის მილსადენი Ø 25</t>
  </si>
  <si>
    <t>დრენაჟის მილსადენი Ø 32</t>
  </si>
  <si>
    <t>დრენაჟის მილსადენი Ø 40</t>
  </si>
  <si>
    <t>გათბობის მილები Ø 25</t>
  </si>
  <si>
    <t>გათბობის მილები Ø 32</t>
  </si>
  <si>
    <t>სითბო-სიცივით მომაგარების გათბობის ტუმბო G=5m³/h     P=4მ</t>
  </si>
  <si>
    <t>კონდიცირების კოლორიფელის ცხ.წყლით მომარაგების ტუმბო G=20.5m³/h     P=6მ</t>
  </si>
  <si>
    <t>ქვაბის სისტემის ტუმბო G=17m³/h     P=4მ</t>
  </si>
  <si>
    <t>ბოილერის ტუმბო G=5.7m³/h     P=4მ</t>
  </si>
  <si>
    <t>III სართულის 4 მილოვანი სისტემის გათბობის ტუმბო G=0.6m³/h     P=5მ</t>
  </si>
  <si>
    <t>ვენტილები ფანკოილებისათვის</t>
  </si>
  <si>
    <t>ხარჯის საბალანსო სარქველები  Ø 32</t>
  </si>
  <si>
    <t>ხარჯის საბალანსო სარქველები  Ø 63</t>
  </si>
  <si>
    <t>ხარჯის საბალანსო სარქველები  Ø 75</t>
  </si>
  <si>
    <t>ხარჯის საბალანსო სარქველები  Ø 90</t>
  </si>
  <si>
    <t>ურდულები ფანკოილების სისტემისათვის Ø 32</t>
  </si>
  <si>
    <t>ურდულები ფანკოილების სისტემისათვის Ø 75</t>
  </si>
  <si>
    <t>ურდულები ფანკოილების სისტემისათვის Ø 90</t>
  </si>
  <si>
    <t>ურდულები ფანკოილების სისტემისათვის Ø 63</t>
  </si>
  <si>
    <t>ურდულები ფანკოილების სისტემისათვის Ø 159/4.5</t>
  </si>
  <si>
    <t>უკუსარქველი ფანკოილების სისტემისათვის Ø 32</t>
  </si>
  <si>
    <t>უკუსარქველი ფანკოილების სისტემისათვის Ø 63</t>
  </si>
  <si>
    <t>უკუსარქველი ფანკოილების სისტემისათვის Ø 75</t>
  </si>
  <si>
    <t>უკუსარქველი ფანკოილების სისტემისათვის Ø 90</t>
  </si>
  <si>
    <t>უკუსარქველი ფანკოილების სისტემისათვის Ø 133/4.5</t>
  </si>
  <si>
    <t>ჩილერის შემკრებ-გამანაწილებელი სავარცხელა Ø 250  L=1m</t>
  </si>
  <si>
    <t>ჰაერსატარი მოთუთიებული ფურცლოვანი ფოლადისაგან ფანკოილებისათვის</t>
  </si>
  <si>
    <t>ჰაერსატარის იზოლაცია 10მმ</t>
  </si>
  <si>
    <t>სავენტილაციო გისოსი 200X100</t>
  </si>
  <si>
    <t>სავენტილაციო გისოსი 400X100</t>
  </si>
  <si>
    <t>ავტომატური ჰაერგამშვები (ვანტუზი)</t>
  </si>
  <si>
    <t>მულტი სპლიტი</t>
  </si>
  <si>
    <t>სპლიტი კასეტური</t>
  </si>
  <si>
    <t>ცივი წყალსადენის მასალათა სპეციფიკაცია (შიდა)</t>
  </si>
  <si>
    <t>ცივი წყლის მილი პოლიპროპილენის d=50</t>
  </si>
  <si>
    <t>ცივი წყლის მილი პოლიპროპილენის d=40</t>
  </si>
  <si>
    <t>ცივი წყლის მილი პოლიპროპილენის d=32</t>
  </si>
  <si>
    <t>ცივი წყლის მილი პოლიპროპილენის d=25</t>
  </si>
  <si>
    <t>ცივი წყლის მილი პოლიპროპილენის d=20</t>
  </si>
  <si>
    <t>ცივი წყლის მილი პოლიპროპილენის d=15</t>
  </si>
  <si>
    <t>ცხელი წყლის მილი პოლიპროპილენის d=50</t>
  </si>
  <si>
    <t>ცხელი წყლის მილი პოლიპროპილენის d=40</t>
  </si>
  <si>
    <t>ცხელი წყლის მილი პოლიპროპილენის d=32</t>
  </si>
  <si>
    <t>ცხელი წყლის მილი პოლიპროპილენის d=25</t>
  </si>
  <si>
    <t>ცხელი წყლის მილი პოლიპროპილენის d=20</t>
  </si>
  <si>
    <t>ცხელი წყლის მილი პოლიპროპილენის d=15</t>
  </si>
  <si>
    <t>წყლის მილი ფოლადის d=80</t>
  </si>
  <si>
    <t>წყლის მილი ფოლადის d=50</t>
  </si>
  <si>
    <t>სახანძრო ვენტილი შლანგით L=25მ კარადაში</t>
  </si>
  <si>
    <t>ტუმბო Q=51.9მ3/სთ H=16მ</t>
  </si>
  <si>
    <t>სასმელ სამეურნეო ტუმბო Q=2.6მ3/სთ H=12მ</t>
  </si>
  <si>
    <t>ტუმბო დიონიზირებული წყლისთვის Q=1.3მ3/სთ H=8მ</t>
  </si>
  <si>
    <t>ურდული d=80</t>
  </si>
  <si>
    <t>ვენტილი d=50</t>
  </si>
  <si>
    <t>ვენტილი d=40</t>
  </si>
  <si>
    <t>ვენტილი d=32</t>
  </si>
  <si>
    <t>ვენტილი d=25</t>
  </si>
  <si>
    <t>ვენტილი d=20</t>
  </si>
  <si>
    <t>ვენტილი d=15</t>
  </si>
  <si>
    <t>ხელსაბანი შემრევით</t>
  </si>
  <si>
    <t>ონკანი დიონიზირებული წყლისთვის</t>
  </si>
  <si>
    <t>ფასონური ნაწილები d=50/30</t>
  </si>
  <si>
    <t>ფასონური ნაწილები d=25/15</t>
  </si>
  <si>
    <t>ქუროები d=50/30</t>
  </si>
  <si>
    <t>ქუროები d=25/15</t>
  </si>
  <si>
    <t>სამაგრები</t>
  </si>
  <si>
    <t>მილების იზოლაცია (ცხელი)</t>
  </si>
  <si>
    <t>სახანძრო რეზერვუარი V=50მ3</t>
  </si>
  <si>
    <t>სასმელი წყლის რეზერვუარი V=20მ3</t>
  </si>
  <si>
    <t>უკუ სარქველი d=80</t>
  </si>
  <si>
    <t>უკუ სარქველი d=50</t>
  </si>
  <si>
    <t>ავზი დიონიზირებული წყლისთვის V=1.3მ3</t>
  </si>
  <si>
    <t>ფილტრები ლაბორატორიულ დანადგარებთან</t>
  </si>
  <si>
    <t>წყალსადენი (გარე ქსელი)</t>
  </si>
  <si>
    <t>წყალსადენის ჭა აგურის ხუფით 1x1x1.2</t>
  </si>
  <si>
    <t>მიერთება არსებულ ქსელთან</t>
  </si>
  <si>
    <t>ადგ</t>
  </si>
  <si>
    <t>მიწის ამოღება</t>
  </si>
  <si>
    <t>მიწის მიყრა</t>
  </si>
  <si>
    <t>მიწის გატანა</t>
  </si>
  <si>
    <t>ქვიშის ფენა მილის ქვეშ</t>
  </si>
  <si>
    <t>პლასტმასის კანალიზაციის მილი d=150</t>
  </si>
  <si>
    <t>პლასტმასის კანალიზაციის მილი d=100</t>
  </si>
  <si>
    <t>პლასტმასის კანალიზაციის მილი d=75</t>
  </si>
  <si>
    <t>პლასტმასის კანალიზაციის მილი d=50</t>
  </si>
  <si>
    <t>სამკაპი 150/100</t>
  </si>
  <si>
    <t>სამკაპი 100/100</t>
  </si>
  <si>
    <t>სამკაპი 100/50</t>
  </si>
  <si>
    <t>სამკაპი 75/50</t>
  </si>
  <si>
    <t>სამკაპი 50/50</t>
  </si>
  <si>
    <t>დამხშობი d=100</t>
  </si>
  <si>
    <t>მუხლი d=150</t>
  </si>
  <si>
    <t>მუხლი d=100</t>
  </si>
  <si>
    <t>მუხლი d=75</t>
  </si>
  <si>
    <t>მუხლი d=50</t>
  </si>
  <si>
    <t>რევიზია d=100</t>
  </si>
  <si>
    <t>ტრაპი d=100</t>
  </si>
  <si>
    <t>ტრაპი d=50</t>
  </si>
  <si>
    <t>საქვეში</t>
  </si>
  <si>
    <t>უნიტაზი ჩამრეცხი ავზით</t>
  </si>
  <si>
    <t>პისუარი</t>
  </si>
  <si>
    <t>გადამყვანი 150/100</t>
  </si>
  <si>
    <t>გადამყვანი 100/50</t>
  </si>
  <si>
    <t>გადამყვანი 75/50</t>
  </si>
  <si>
    <t>ჯვარედი 100/100</t>
  </si>
  <si>
    <t>ჯვარედი 100/50</t>
  </si>
  <si>
    <t>ჯვარედი 75/75</t>
  </si>
  <si>
    <t>ქოლგა d=150</t>
  </si>
  <si>
    <t>ქუროები</t>
  </si>
  <si>
    <t>კანალიზაცია (გარე ქსელი)</t>
  </si>
  <si>
    <t>კალანიზაციის ჭა რკ.ბ.რგოლებისაგან H=5.7 (არსებულ ქსელზე)  d=1000</t>
  </si>
  <si>
    <t>კალანიზაციის ჭა რკ.ბ.რგოლებისაგან H=2.0/1.4  d=1000</t>
  </si>
  <si>
    <t>კალანიზაციის ჭა რკ.ბ.რგოლებისაგან H=1/1.2  d=1000</t>
  </si>
  <si>
    <t>თუჯის ხუფი d=750</t>
  </si>
  <si>
    <t>ტუმბო  Q=42ლ/წმ  H=33მ  P=22კვტ</t>
  </si>
  <si>
    <t>კომპ</t>
  </si>
  <si>
    <t>ჟოკეი ტუმბო Q=1.6ლ/წმ  H=40მ  P=2.2კვტ</t>
  </si>
  <si>
    <t>საკონტროლო სასიგნალო სარქველი დაყოვნების კამერით Dn150</t>
  </si>
  <si>
    <t>საკონტროლო სასიგნალო სარქველი დაყოვნების კამერით Dn80</t>
  </si>
  <si>
    <t>ფოლადის მილი Dn200</t>
  </si>
  <si>
    <t>ფოლადის მილი Dn150</t>
  </si>
  <si>
    <t>ფოლადის მილი Dn125</t>
  </si>
  <si>
    <t>ფოლადის მილი Dn100</t>
  </si>
  <si>
    <t>ფოლადის მილი Dn80</t>
  </si>
  <si>
    <t>ფოლადის მილი Dn40</t>
  </si>
  <si>
    <t>ფოლადის მილი Dn18</t>
  </si>
  <si>
    <t>ფოლადის მილი Dn15</t>
  </si>
  <si>
    <t>სოლისებრი ურდული Dn200</t>
  </si>
  <si>
    <t>სოლისებრი ურდული Dn150</t>
  </si>
  <si>
    <t>სოლისებრი ურდული Dn100</t>
  </si>
  <si>
    <t>სოლისებრი ურდული Dn80</t>
  </si>
  <si>
    <t>სოლისებრი ურდული პოზიციის ელექტრონული ინდიკატორით Dn150</t>
  </si>
  <si>
    <t>სოლისებრი ურდული პოზიციის ელექტრონული ინდიკატორით Dn80</t>
  </si>
  <si>
    <t>ურდული პოზიციის ელექტრონული ინდიკატორით Dn200 (Buterfly valve)</t>
  </si>
  <si>
    <t>ურდული პოზიციის ელექტრონული ინდიკატორით Dn150 (Buterfly valve)</t>
  </si>
  <si>
    <t>ურდული პოზიციის ელექტრონული ინდიკატორით Dn125 (Buterfly valve)</t>
  </si>
  <si>
    <t>ურდული პოზიციის ელექტრონული ინდიკატორით Dn80 (Buterfly valve)</t>
  </si>
  <si>
    <t>უკუსარქველი Dn150</t>
  </si>
  <si>
    <t>უკუსარქველი Dn80</t>
  </si>
  <si>
    <t>უკუსარქველი Dn40</t>
  </si>
  <si>
    <t>ექსცენტრული გადამყვანი Dn100/200</t>
  </si>
  <si>
    <t>ექსცენტრული გადამყვანი Dn80/150</t>
  </si>
  <si>
    <t>ელასტიური კომპენსატორი Dn200  Pn16</t>
  </si>
  <si>
    <t>ელასტიური კომპენსატორი Dn150  Pn16</t>
  </si>
  <si>
    <t>ვენტურის წყალმზომი Dn125 Pn16</t>
  </si>
  <si>
    <t>ფოლადის სამკაპი Dn200</t>
  </si>
  <si>
    <t>ფოლადის სამკაპი Dn150</t>
  </si>
  <si>
    <t>ფოლადის სამკაპი Dn150/125</t>
  </si>
  <si>
    <t>ფოლადის სამკაპი Dn150/80</t>
  </si>
  <si>
    <t>ფოლადის სამკაპი Dn125</t>
  </si>
  <si>
    <t>ფოლადის სამკაპი Dn40</t>
  </si>
  <si>
    <t>ფოლადის მუხლი Dn200</t>
  </si>
  <si>
    <t>ფოლადის მუხლი Dn150</t>
  </si>
  <si>
    <t>ფოლადის მუხლი Dn125</t>
  </si>
  <si>
    <t>ფოლადის მუხლი Dn100</t>
  </si>
  <si>
    <t>ფოლადის მუხლი Dn80</t>
  </si>
  <si>
    <t>ფოლადის მილტუჩი Dn200</t>
  </si>
  <si>
    <t>ფოლადის მილტუჩი Dn150</t>
  </si>
  <si>
    <t>ფოლადის მილტუჩი Dn125</t>
  </si>
  <si>
    <t>ფოლადის მილტუჩი Dn100</t>
  </si>
  <si>
    <t>ფოლადის მილტუჩი Dn80</t>
  </si>
  <si>
    <t>აირგამშვები ონკანი Dn25</t>
  </si>
  <si>
    <t>მანომეტრი Dn15</t>
  </si>
  <si>
    <t>სამსვლიანი ონკანი Dn15</t>
  </si>
  <si>
    <t>დიაფრაგმული ავზი 500ლ</t>
  </si>
  <si>
    <t>სფერული ვენტილი Dn40</t>
  </si>
  <si>
    <t>სახანძრო მანქანის მისაერთებელი თავი Dn80</t>
  </si>
  <si>
    <t>მონორელსი ტვირთამწეობით - 1ტ.</t>
  </si>
  <si>
    <t>სასტარტო მოდული</t>
  </si>
  <si>
    <t>ელექტროკონტაქტური მანომეტრი
რეგულირებადი ჩამრთველით (5-15 ბარი)</t>
  </si>
  <si>
    <t>მანომეტრი</t>
  </si>
  <si>
    <t>დრენაჟის ტუმბო  Q=5ლ/წმ  H=10მ  P=3კვტ</t>
  </si>
  <si>
    <t>პოლიეთილენის მილი Ø 75</t>
  </si>
  <si>
    <t>ვენტილი Ø 75</t>
  </si>
  <si>
    <t>უკუსარქველი Ø 75</t>
  </si>
  <si>
    <t>პოლიეთილენის მუხლი Ø 75</t>
  </si>
  <si>
    <t>თუჯის ხუფი ჩარჩოთი Dn700</t>
  </si>
  <si>
    <t>პირველი სართლის სპეციფიკაცია</t>
  </si>
  <si>
    <t>ფოლადის მილი Dn50</t>
  </si>
  <si>
    <t>ფოლადის მილი Dn32</t>
  </si>
  <si>
    <t>ფოლადის მილი Dn25</t>
  </si>
  <si>
    <t>ფოლადის სამკაპი 150</t>
  </si>
  <si>
    <t>ფოლადის სამკაპი 150/100</t>
  </si>
  <si>
    <t>ფოლადის სამკაპი 150/40</t>
  </si>
  <si>
    <t>ფოლადის სამკაპი 100/80</t>
  </si>
  <si>
    <t>ფოლადის სამკაპი 100/50</t>
  </si>
  <si>
    <t>ფოლადის სამკაპი 100/40</t>
  </si>
  <si>
    <t>ფოლადის სამკაპი 80/40</t>
  </si>
  <si>
    <t>ფოლადის სამკაპი 80/32</t>
  </si>
  <si>
    <t>ფოლადის სამკაპი 50/40</t>
  </si>
  <si>
    <t>ფოლადის სამკაპი 50/32</t>
  </si>
  <si>
    <t>ფოლადის სამკაპი 40</t>
  </si>
  <si>
    <t>ფოლადის სამკაპი 32</t>
  </si>
  <si>
    <t>ფოლადის სამკაპი 32/25</t>
  </si>
  <si>
    <t>ფოლადის სამკაპი 25</t>
  </si>
  <si>
    <t>გადამყვანი 80/50</t>
  </si>
  <si>
    <t>გადამყვანი 50/32</t>
  </si>
  <si>
    <t>გადამყვანი 40/32</t>
  </si>
  <si>
    <t>გადამყვანი 40/25</t>
  </si>
  <si>
    <t>გადამყვანი 32/25</t>
  </si>
  <si>
    <t>გადამყვანი 25/15</t>
  </si>
  <si>
    <t>დამხშობი სარქველი 25</t>
  </si>
  <si>
    <t>მუხლი 150</t>
  </si>
  <si>
    <t>მუხლი 100</t>
  </si>
  <si>
    <t>მუხლი 80</t>
  </si>
  <si>
    <t>მუხლი 50</t>
  </si>
  <si>
    <t>მუხლი 32</t>
  </si>
  <si>
    <t>მუხლი 25</t>
  </si>
  <si>
    <t>წამგვარი 125</t>
  </si>
  <si>
    <t>წამგვარი 100</t>
  </si>
  <si>
    <t>წამგვარი 80</t>
  </si>
  <si>
    <t>წამგვარი 65</t>
  </si>
  <si>
    <t>წამგვარი 32</t>
  </si>
  <si>
    <t>სეისმური სამაგრი ოთხ მიმართულებიანი 150</t>
  </si>
  <si>
    <t>სეისმური სამაგრი ოთხ მიმართულებიანი კომბინირებული (გრძივი+განივი) 150</t>
  </si>
  <si>
    <t>სეისმური სამაგრი ოთხ მიმართულებიანი კომბინირებული (გრძივი+განივი) 100</t>
  </si>
  <si>
    <t>სეისმური სამაგრი განივი 100</t>
  </si>
  <si>
    <t>მილის რეგულარული სამაგრი 150</t>
  </si>
  <si>
    <t>მილის რეგულარული სამაგრი 100</t>
  </si>
  <si>
    <t>მილის რეგულარული სამაგრი 80</t>
  </si>
  <si>
    <t>მილის რეგულარული სამაგრი 50</t>
  </si>
  <si>
    <t>მილის რეგულარული სამაგრი 32</t>
  </si>
  <si>
    <t>მილის რეგულარული სამაგრი 25</t>
  </si>
  <si>
    <t>სახანძრო კარადა Dn50 ონკანით L=20მ შლანგით</t>
  </si>
  <si>
    <t>სისტემის დამცლელი (გამრეცხი) ვენტილი სახანძრო შლანგის შემაერთებლით 50</t>
  </si>
  <si>
    <t>ნაკადის რელეს ტესტირების კვანძი Dn25 ვენტილით, დიაფრაგმით K=115, მანომეტრით 0-16 ბარი, ორი 25მმ ვენტილით</t>
  </si>
  <si>
    <t>ნაკადის რელე 150</t>
  </si>
  <si>
    <t xml:space="preserve">ფოლადის მილების შეღებვა ზეთის საღებავით </t>
  </si>
  <si>
    <t>კომპიუტერული ქსელი</t>
  </si>
  <si>
    <t>საკომუნიკაციო კარადა 19° ინჯიანი  26U</t>
  </si>
  <si>
    <t>48 პორტიანი IP სერვი ქსელი კომპიუტერული POE მხარდაჭერით</t>
  </si>
  <si>
    <t>CAT6 - 24xRJ-45 პაჩპანელი</t>
  </si>
  <si>
    <t>პაჩ-ქორდი Ri-45 05მ</t>
  </si>
  <si>
    <t>WiFi</t>
  </si>
  <si>
    <t>UPS</t>
  </si>
  <si>
    <t>ქსელის როზეტი 2xRJ-45 CAT6</t>
  </si>
  <si>
    <t>ქსელის როზეტი 4xRJ-45 CAT6</t>
  </si>
  <si>
    <t>ქსელის როზეტი 2xRJ-45 იატაკის სამონტაჟო კოლოფი</t>
  </si>
  <si>
    <t>იატაკის სამონტაჟო კოლოფი</t>
  </si>
  <si>
    <t>ოპტიკური კაბელი STP CAT6</t>
  </si>
  <si>
    <t>კაბელი SFTP CAT6 1GB ნარინჯისფერი</t>
  </si>
  <si>
    <t>კაბელი STP CAT6</t>
  </si>
  <si>
    <t>საკაბელო არხი 100x60</t>
  </si>
  <si>
    <t>IP ტელეფონი</t>
  </si>
  <si>
    <t>IP სატელეფონო სადგური 48 აბონენტზე. IP გარე შეერთებით POE მხარდაჭერით</t>
  </si>
  <si>
    <t>კაბელი UTP CAT6</t>
  </si>
  <si>
    <t>IP ვიდეომეთვალყურეობა</t>
  </si>
  <si>
    <t>უნივერსალური IP ჩამწერი 32 სათვალთვალო კამერაზე DVR - მყარი დისკით</t>
  </si>
  <si>
    <t>2.0 მგ პიქსელიანი მაღალი გარჩევადობის კედლის კამერა</t>
  </si>
  <si>
    <t>2.0 მგ პიქსელიანი მაღალი გარჩევადობის კამერა</t>
  </si>
  <si>
    <t>4.0 მგ პიქსელიანი მაღალი გარჩევადობის დომკამერა</t>
  </si>
  <si>
    <t>24 პორტიანი ქსელის კომუტატორი POE მხარდაჭერით</t>
  </si>
  <si>
    <t>CAT6 - 24xRJ-45 პაჩპანელი SFTP 1 GB</t>
  </si>
  <si>
    <t>როუტერი</t>
  </si>
  <si>
    <t>LCD მონიტორი</t>
  </si>
  <si>
    <t>ოპტიკა</t>
  </si>
  <si>
    <t>კაბელი SFTP CAT6 1GB</t>
  </si>
  <si>
    <t>საკაბელო არხი</t>
  </si>
  <si>
    <t>ჰაერსატარი მოთუთიებული</t>
  </si>
  <si>
    <t>გამწოვი სისტემები</t>
  </si>
  <si>
    <t>მილგაყვანილობა</t>
  </si>
  <si>
    <t>დაშვების სისტემა</t>
  </si>
  <si>
    <t>დაშვების სისტემის საკეტი</t>
  </si>
  <si>
    <t>სუსტი დენები</t>
  </si>
  <si>
    <t>1-ელექტროობა</t>
  </si>
  <si>
    <t>No</t>
  </si>
  <si>
    <t>კაბელები</t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</si>
  <si>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3x1.5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</si>
  <si>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3x2.5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</si>
  <si>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3x4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</si>
  <si>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3x6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</si>
  <si>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3x25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</si>
  <si>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5x2.5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</si>
  <si>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5x4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</si>
  <si>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5x6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</si>
  <si>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5x16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</si>
  <si>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5x10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</si>
  <si>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NYY  5x10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</si>
  <si>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NYY  4x16+1x16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</si>
  <si>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NYY  4x25+1x16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</si>
  <si>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NYY  4x35+1x16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</si>
  <si>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NYY  4x50+1x25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</si>
  <si>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NYY  4x70+1x25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</si>
  <si>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NYY  4x95+1x35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</si>
  <si>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NYY  4x185+1x50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</si>
  <si>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NYY  4x240+1x50</t>
    </r>
  </si>
  <si>
    <t>600 KVA დიზელ-გენერატორი, რეზერვის ავტომატური ჩართვის კარადით 1000ა-ზე კომპლექტში</t>
  </si>
  <si>
    <t>250 KVA სიმძლავრის უწყვეტი კვების წყარო (UPS), ელექტრონული და მექანიკური კომპლექტში, აკუმულატორების კარადით და აკუმულატორებით კომპლექტში, მიშაობის ხანგრძლივობა 15 წთ, 50% დატვირთვაზე</t>
  </si>
  <si>
    <t>TOTAL 
PER ITEM</t>
  </si>
  <si>
    <t>COST
 PER
 UNIT</t>
  </si>
  <si>
    <t>Unit
 Price
 Material</t>
  </si>
  <si>
    <t>Unit 
Price 
Labor</t>
  </si>
  <si>
    <t>Manufacturer
 brand name</t>
  </si>
  <si>
    <t>არხული ფანკოილი L=1500მ3/სთ Qსიც=12.0კვტ. Qსით=11.0კვტ. (G4+F9)</t>
  </si>
  <si>
    <t>მოწოდებითი სისტემა მს-"ა" ვენტილატორი მართკუთხა არხებისთვის L=1000მ3/სთ P=200pa N=0.35კვტ. ფილტრით G-4 ელექტრო კოლორიფერით - წარმადობით N=10.5კვტ.</t>
  </si>
  <si>
    <r>
      <t>მ</t>
    </r>
    <r>
      <rPr>
        <vertAlign val="superscript"/>
        <sz val="10"/>
        <color indexed="8"/>
        <rFont val="Arial"/>
        <family val="2"/>
        <charset val="204"/>
      </rPr>
      <t>2</t>
    </r>
  </si>
  <si>
    <t>ვენტ. მრგვალი არხებისთვის 900მ3/სთ, 240პა. N=0.45ვვტ.</t>
  </si>
  <si>
    <t>ვენტ. მრგვალი არხებისთვის 675მ3/სთ, 220პა. N=0.2ვვტ.</t>
  </si>
  <si>
    <t>ვენტ. მრგვალი არხებისთვის 450მ3/სთ, 180პა. N=0.18ვვტ.</t>
  </si>
  <si>
    <t>ცენტრიდანული ვენტ. არხებისთვის 2700მ3/სთ, 300პა. N=1.5ვვტ.</t>
  </si>
  <si>
    <t>ვენტ. მრგვალი არხებისთვის 100მ3/სთ, 170პა. N=0.12ვვტ.</t>
  </si>
  <si>
    <t>3- გათბობა- გაგრილება</t>
  </si>
  <si>
    <t>ჩილერი ჰიდრომოდულით G=155მ3/სთ, P=14მ, Qსიც=130კვტ</t>
  </si>
  <si>
    <r>
      <t xml:space="preserve">გაზის სანთურა  (1.5კვტX2=3კვტ) </t>
    </r>
    <r>
      <rPr>
        <sz val="10"/>
        <color indexed="8"/>
        <rFont val="Calibri"/>
        <family val="2"/>
      </rPr>
      <t>≥</t>
    </r>
    <r>
      <rPr>
        <sz val="10"/>
        <color indexed="8"/>
        <rFont val="Arial"/>
        <family val="2"/>
        <charset val="204"/>
      </rPr>
      <t>300კვტ</t>
    </r>
  </si>
  <si>
    <t>4- კანალიზაცია</t>
  </si>
  <si>
    <t>5- სახანძრო უსაფრთხოება</t>
  </si>
  <si>
    <r>
      <t>სპრინკლერი(სტანდარტული რეაგირების, ქვედა როზეტით, სტანდარტული დაფარვის, 68</t>
    </r>
    <r>
      <rPr>
        <sz val="10"/>
        <color indexed="8"/>
        <rFont val="Calibri"/>
        <family val="2"/>
      </rPr>
      <t>°</t>
    </r>
    <r>
      <rPr>
        <sz val="10"/>
        <color indexed="8"/>
        <rFont val="Arial"/>
        <family val="2"/>
        <charset val="204"/>
      </rPr>
      <t xml:space="preserve"> K=115) 12</t>
    </r>
  </si>
  <si>
    <t>6-სუსტი დენები</t>
  </si>
  <si>
    <r>
      <t>42U ა პერფორმირებული წინა კარით 800x1000 19</t>
    </r>
    <r>
      <rPr>
        <sz val="10"/>
        <color indexed="8"/>
        <rFont val="Calibri"/>
        <family val="2"/>
      </rPr>
      <t>°</t>
    </r>
    <r>
      <rPr>
        <sz val="10"/>
        <color indexed="8"/>
        <rFont val="Arial"/>
        <family val="2"/>
        <charset val="204"/>
      </rPr>
      <t xml:space="preserve"> ინჯიანი, სავენტილაციო ბლოკით</t>
    </r>
  </si>
  <si>
    <t>რიგის რეგულაცია</t>
  </si>
  <si>
    <t>სერვერი (master computer)</t>
  </si>
  <si>
    <t>ერთფარა ტაბლო</t>
  </si>
  <si>
    <t>სენსორული ტერმინალი</t>
  </si>
  <si>
    <t>24 პორტიანი 2xRj-45 POE+სვიჩი</t>
  </si>
  <si>
    <t>2xRj-45 კონექტორი</t>
  </si>
  <si>
    <t>დინამიკი</t>
  </si>
  <si>
    <t>მიკროფონი</t>
  </si>
  <si>
    <t>STP CAT6 კაბელი</t>
  </si>
  <si>
    <t>კაბელი HDMI</t>
  </si>
  <si>
    <t>სახანძრო სიგნალიზაცია</t>
  </si>
  <si>
    <t>სამისამართო ოპტიკური კვამლის დეტექტორი</t>
  </si>
  <si>
    <t>სამისამართო კომბინირებული დეტექტორი</t>
  </si>
  <si>
    <t>სახანძრო დეტექტორის ბაზა</t>
  </si>
  <si>
    <t>სამისამართო განგაშის ღილაკი</t>
  </si>
  <si>
    <t>ღილაკიანი დეტექტორის ბაზა</t>
  </si>
  <si>
    <t>ქიმიური დეტექტორი</t>
  </si>
  <si>
    <t>ციფრული სამისამართო სახანძრო პანელი ერთ მარყუჟით 128 სამისამართო ერთეულზე</t>
  </si>
  <si>
    <t>გაფართოების მოდული</t>
  </si>
  <si>
    <t>აკუმულატორი 12V-7K</t>
  </si>
  <si>
    <t>აკუმულატორის კარადა</t>
  </si>
  <si>
    <t>სირენა სტრობით</t>
  </si>
  <si>
    <t>კაბელი E 30-60 2x0.8x08</t>
  </si>
  <si>
    <t>გრძ. მ.</t>
  </si>
  <si>
    <t>დაშვების სისტემა  შესასვლელის</t>
  </si>
  <si>
    <t>დამაფონი</t>
  </si>
  <si>
    <t>შლაგბაუმი</t>
  </si>
  <si>
    <t>7-დამატებითი სამუშაო</t>
  </si>
  <si>
    <t>ჩილერის სადგამი - მეტალი</t>
  </si>
  <si>
    <t>ტონა</t>
  </si>
  <si>
    <t>AHU ების სადგამი - მეტალი</t>
  </si>
  <si>
    <t>მიწის მოთხრა და ჩაყრა ელ. კაბელებისთვის</t>
  </si>
  <si>
    <t>კვ.მ</t>
  </si>
  <si>
    <t>ბეტონის კედლებში ხვრელების მოწყობა გაყვანილობისათვის</t>
  </si>
  <si>
    <t>ბეტონის ფილაში ხვრელების მოწყობა 120მმ-მდე</t>
  </si>
  <si>
    <t>საკიდი მასალები</t>
  </si>
  <si>
    <t>სახარჯი მასალები (სკოჩები,კარბიდი,მავთული,ელექტროდი,ბალგარკის ქვა,იზოლაციის ლენტები,სკობები,ბუნიკები)</t>
  </si>
  <si>
    <t>დეტალური ხარჯთაღრიცხვა</t>
  </si>
  <si>
    <t>CAT6 - 12xRJ-45 პაჩპანელი</t>
  </si>
  <si>
    <t>26U 19° ინჯიანი სასერვერო კარადა</t>
  </si>
  <si>
    <t>4.0 მგ პიქსელიანი მაღალი გარჩევადობის კედლის კამერა</t>
  </si>
  <si>
    <t>8.0 მგ პიქსელიანი ინფრაწითელი კამერა</t>
  </si>
  <si>
    <t>პროექტი</t>
  </si>
  <si>
    <t>სამედიცინო კორპორაცია "ევექსი"-ს ლაბორატორია</t>
  </si>
  <si>
    <t>კომპანია</t>
  </si>
  <si>
    <t>კურსი (USD/GEL)</t>
  </si>
  <si>
    <t>კურსი</t>
  </si>
  <si>
    <t>დამატებითი სამუშაოები (არსებობის შემთხვევაში)</t>
  </si>
  <si>
    <t>2- ვენტილაცია</t>
  </si>
</sst>
</file>

<file path=xl/styles.xml><?xml version="1.0" encoding="utf-8"?>
<styleSheet xmlns="http://schemas.openxmlformats.org/spreadsheetml/2006/main">
  <numFmts count="12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_-;\-* #,##0.00_-;_-* &quot;-&quot;??_-;_-@_-"/>
    <numFmt numFmtId="167" formatCode="_(&quot;GEL&quot;* #,##0.00_);_(&quot;GEL&quot;* \(#,##0.00\);_(&quot;GEL&quot;* &quot;-&quot;??_);_(@_)"/>
    <numFmt numFmtId="168" formatCode="0.0"/>
    <numFmt numFmtId="169" formatCode="_([$$-409]* #,##0.00_);_([$$-409]* \(#,##0.00\);_([$$-409]* &quot;-&quot;??_);_(@_)"/>
    <numFmt numFmtId="170" formatCode="_(* #,##0.0000_);_(* \(#,##0.0000\);_(* &quot;-&quot;??_);_(@_)"/>
    <numFmt numFmtId="171" formatCode="_-* #,##0.00\ _L_a_r_i_-;\-* #,##0.00\ _L_a_r_i_-;_-* &quot;-&quot;??\ _L_a_r_i_-;_-@_-"/>
    <numFmt numFmtId="172" formatCode="_(* #,##0.000_);_(* \(#,##0.000\);_(* &quot;-&quot;??_);_(@_)"/>
    <numFmt numFmtId="173" formatCode="#,##0.00\ [$Lari-437]"/>
    <numFmt numFmtId="174" formatCode="_-* #,##0.00_р_._-;\-* #,##0.00_р_._-;_-* &quot;-&quot;??_р_._-;_-@_-"/>
    <numFmt numFmtId="175" formatCode="_(* #,##0_);_(* \(#,##0\);_(* &quot;-&quot;??_);_(@_)"/>
  </numFmts>
  <fonts count="73"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sz val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  <charset val="204"/>
    </font>
    <font>
      <b/>
      <sz val="14"/>
      <name val="Arial"/>
      <family val="2"/>
    </font>
    <font>
      <b/>
      <u/>
      <sz val="12"/>
      <color indexed="8"/>
      <name val="Calibri"/>
      <family val="2"/>
      <charset val="204"/>
    </font>
    <font>
      <sz val="12"/>
      <name val="Calibri"/>
      <family val="2"/>
    </font>
    <font>
      <b/>
      <sz val="12"/>
      <name val="Calibri"/>
      <family val="2"/>
      <charset val="204"/>
    </font>
    <font>
      <sz val="11"/>
      <color indexed="8"/>
      <name val="Calibri"/>
      <family val="2"/>
    </font>
    <font>
      <sz val="9"/>
      <name val="Tahoma"/>
      <family val="2"/>
      <charset val="162"/>
    </font>
    <font>
      <sz val="10"/>
      <name val="Arial"/>
      <family val="2"/>
      <charset val="204"/>
    </font>
    <font>
      <b/>
      <sz val="14"/>
      <color indexed="8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162"/>
    </font>
    <font>
      <sz val="10"/>
      <name val="Arial Cyr"/>
      <family val="2"/>
      <charset val="204"/>
    </font>
    <font>
      <b/>
      <sz val="14"/>
      <color indexed="10"/>
      <name val="Calibri"/>
      <family val="2"/>
    </font>
    <font>
      <b/>
      <sz val="12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b/>
      <sz val="14"/>
      <color indexed="10"/>
      <name val="Arial"/>
      <family val="2"/>
      <charset val="204"/>
    </font>
    <font>
      <sz val="12"/>
      <color indexed="8"/>
      <name val="Calibri"/>
      <family val="2"/>
      <charset val="204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cadNusx"/>
    </font>
    <font>
      <sz val="10"/>
      <color indexed="8"/>
      <name val="Arial"/>
      <family val="2"/>
      <charset val="204"/>
    </font>
    <font>
      <b/>
      <sz val="12"/>
      <color indexed="8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Arial"/>
      <family val="2"/>
    </font>
    <font>
      <b/>
      <sz val="10"/>
      <color indexed="8"/>
      <name val="Arial"/>
      <family val="2"/>
      <charset val="204"/>
    </font>
    <font>
      <b/>
      <sz val="10"/>
      <color indexed="8"/>
      <name val="AcadMtavr"/>
    </font>
    <font>
      <sz val="12"/>
      <color indexed="8"/>
      <name val="Arial"/>
      <family val="2"/>
      <charset val="238"/>
    </font>
    <font>
      <b/>
      <sz val="10"/>
      <color indexed="10"/>
      <name val="Arial"/>
      <family val="2"/>
    </font>
    <font>
      <sz val="10"/>
      <color indexed="8"/>
      <name val="Calibri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i/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indexed="8"/>
      <name val="Calibri"/>
      <family val="2"/>
    </font>
    <font>
      <b/>
      <sz val="10"/>
      <name val="Arial"/>
      <family val="2"/>
      <charset val="204"/>
    </font>
    <font>
      <b/>
      <sz val="10"/>
      <color indexed="49"/>
      <name val="Arial"/>
      <family val="2"/>
      <charset val="204"/>
    </font>
    <font>
      <b/>
      <sz val="10"/>
      <name val="AcadNusx"/>
    </font>
    <font>
      <vertAlign val="superscript"/>
      <sz val="10"/>
      <color indexed="8"/>
      <name val="Arial"/>
      <family val="2"/>
      <charset val="204"/>
    </font>
    <font>
      <sz val="10"/>
      <color indexed="30"/>
      <name val="Arial"/>
      <family val="2"/>
      <charset val="204"/>
    </font>
    <font>
      <sz val="10"/>
      <name val="Sylfaen"/>
      <family val="1"/>
      <charset val="204"/>
    </font>
    <font>
      <sz val="10"/>
      <name val="Menlo Regular"/>
    </font>
    <font>
      <b/>
      <sz val="12"/>
      <name val="Calibri"/>
      <family val="2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38">
    <xf numFmtId="0" fontId="0" fillId="0" borderId="0"/>
    <xf numFmtId="171" fontId="2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32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32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70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71" fillId="0" borderId="0"/>
    <xf numFmtId="0" fontId="71" fillId="0" borderId="0"/>
    <xf numFmtId="0" fontId="23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22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72" fillId="0" borderId="0"/>
    <xf numFmtId="0" fontId="70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169" fontId="69" fillId="0" borderId="0"/>
    <xf numFmtId="169" fontId="69" fillId="0" borderId="0"/>
    <xf numFmtId="0" fontId="69" fillId="0" borderId="0"/>
    <xf numFmtId="0" fontId="23" fillId="0" borderId="0"/>
    <xf numFmtId="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23" fillId="0" borderId="0"/>
    <xf numFmtId="0" fontId="34" fillId="0" borderId="0"/>
    <xf numFmtId="9" fontId="9" fillId="0" borderId="0" applyFont="0" applyFill="0" applyBorder="0" applyAlignment="0" applyProtection="0"/>
    <xf numFmtId="9" fontId="34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27" fillId="0" borderId="0"/>
    <xf numFmtId="9" fontId="12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476">
    <xf numFmtId="0" fontId="0" fillId="0" borderId="0" xfId="0"/>
    <xf numFmtId="0" fontId="29" fillId="0" borderId="1" xfId="0" applyFont="1" applyBorder="1" applyAlignment="1">
      <alignment horizontal="center" vertical="center" wrapText="1"/>
    </xf>
    <xf numFmtId="0" fontId="29" fillId="2" borderId="2" xfId="0" applyFont="1" applyFill="1" applyBorder="1" applyAlignment="1">
      <alignment vertical="center"/>
    </xf>
    <xf numFmtId="0" fontId="29" fillId="2" borderId="3" xfId="0" applyFont="1" applyFill="1" applyBorder="1" applyAlignment="1">
      <alignment vertical="center"/>
    </xf>
    <xf numFmtId="0" fontId="29" fillId="2" borderId="4" xfId="0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15" fillId="3" borderId="0" xfId="154" applyFont="1" applyFill="1" applyAlignment="1" applyProtection="1">
      <alignment vertical="center" wrapText="1"/>
      <protection locked="0"/>
    </xf>
    <xf numFmtId="0" fontId="14" fillId="3" borderId="0" xfId="154" applyFont="1" applyFill="1" applyAlignment="1" applyProtection="1">
      <alignment vertical="center" wrapText="1"/>
      <protection locked="0"/>
    </xf>
    <xf numFmtId="167" fontId="14" fillId="3" borderId="0" xfId="77" applyFont="1" applyFill="1" applyAlignment="1" applyProtection="1">
      <alignment vertical="center" wrapText="1"/>
      <protection locked="0"/>
    </xf>
    <xf numFmtId="0" fontId="71" fillId="0" borderId="0" xfId="154" applyProtection="1">
      <protection locked="0"/>
    </xf>
    <xf numFmtId="0" fontId="14" fillId="3" borderId="0" xfId="154" applyFont="1" applyFill="1" applyAlignment="1" applyProtection="1">
      <alignment horizontal="center" vertical="center" wrapText="1"/>
      <protection locked="0"/>
    </xf>
    <xf numFmtId="0" fontId="15" fillId="3" borderId="7" xfId="154" applyFont="1" applyFill="1" applyBorder="1" applyAlignment="1" applyProtection="1">
      <alignment vertical="center" wrapText="1"/>
      <protection locked="0"/>
    </xf>
    <xf numFmtId="167" fontId="14" fillId="3" borderId="0" xfId="77" applyFont="1" applyFill="1" applyAlignment="1" applyProtection="1">
      <alignment vertical="center"/>
      <protection locked="0"/>
    </xf>
    <xf numFmtId="0" fontId="16" fillId="3" borderId="7" xfId="154" applyFont="1" applyFill="1" applyBorder="1" applyAlignment="1" applyProtection="1">
      <alignment horizontal="left" vertical="center" wrapText="1"/>
      <protection locked="0"/>
    </xf>
    <xf numFmtId="0" fontId="15" fillId="3" borderId="7" xfId="154" applyFont="1" applyFill="1" applyBorder="1" applyAlignment="1" applyProtection="1">
      <alignment horizontal="left" vertical="center" wrapText="1"/>
      <protection locked="0"/>
    </xf>
    <xf numFmtId="0" fontId="15" fillId="3" borderId="0" xfId="154" applyFont="1" applyFill="1" applyAlignment="1" applyProtection="1">
      <alignment horizontal="center" vertical="center" wrapText="1"/>
      <protection locked="0"/>
    </xf>
    <xf numFmtId="0" fontId="14" fillId="3" borderId="0" xfId="154" applyFont="1" applyFill="1" applyBorder="1" applyAlignment="1" applyProtection="1">
      <alignment vertical="center" wrapText="1"/>
      <protection locked="0"/>
    </xf>
    <xf numFmtId="167" fontId="14" fillId="3" borderId="0" xfId="77" applyFont="1" applyFill="1" applyAlignment="1" applyProtection="1">
      <alignment horizontal="center" vertical="center" wrapText="1"/>
      <protection locked="0"/>
    </xf>
    <xf numFmtId="0" fontId="38" fillId="0" borderId="0" xfId="196" applyFont="1" applyBorder="1" applyAlignment="1" applyProtection="1">
      <alignment vertical="center"/>
      <protection locked="0"/>
    </xf>
    <xf numFmtId="0" fontId="38" fillId="0" borderId="0" xfId="196" applyFont="1" applyAlignment="1" applyProtection="1">
      <alignment vertical="center"/>
      <protection locked="0"/>
    </xf>
    <xf numFmtId="0" fontId="14" fillId="4" borderId="8" xfId="154" applyFont="1" applyFill="1" applyBorder="1" applyAlignment="1" applyProtection="1">
      <alignment vertical="center"/>
      <protection locked="0"/>
    </xf>
    <xf numFmtId="167" fontId="0" fillId="0" borderId="0" xfId="77" applyFont="1" applyProtection="1">
      <protection locked="0"/>
    </xf>
    <xf numFmtId="0" fontId="14" fillId="3" borderId="2" xfId="154" applyFont="1" applyFill="1" applyBorder="1" applyAlignment="1" applyProtection="1">
      <alignment vertical="center" wrapText="1"/>
      <protection locked="0"/>
    </xf>
    <xf numFmtId="0" fontId="15" fillId="3" borderId="3" xfId="154" applyFont="1" applyFill="1" applyBorder="1" applyAlignment="1" applyProtection="1">
      <alignment vertical="center" wrapText="1"/>
      <protection locked="0"/>
    </xf>
    <xf numFmtId="0" fontId="15" fillId="4" borderId="0" xfId="154" applyFont="1" applyFill="1" applyBorder="1" applyAlignment="1" applyProtection="1">
      <alignment vertical="center"/>
      <protection locked="0"/>
    </xf>
    <xf numFmtId="165" fontId="15" fillId="4" borderId="7" xfId="57" applyFont="1" applyFill="1" applyBorder="1" applyAlignment="1" applyProtection="1">
      <alignment vertical="center"/>
    </xf>
    <xf numFmtId="0" fontId="14" fillId="4" borderId="8" xfId="154" applyFont="1" applyFill="1" applyBorder="1" applyAlignment="1" applyProtection="1">
      <alignment vertical="center" wrapText="1"/>
      <protection locked="0"/>
    </xf>
    <xf numFmtId="0" fontId="15" fillId="4" borderId="0" xfId="154" applyFont="1" applyFill="1" applyBorder="1" applyAlignment="1" applyProtection="1">
      <alignment vertical="center" wrapText="1"/>
      <protection locked="0"/>
    </xf>
    <xf numFmtId="165" fontId="15" fillId="4" borderId="7" xfId="57" applyFont="1" applyFill="1" applyBorder="1" applyAlignment="1" applyProtection="1">
      <alignment vertical="center" wrapText="1"/>
    </xf>
    <xf numFmtId="0" fontId="14" fillId="3" borderId="9" xfId="154" applyFont="1" applyFill="1" applyBorder="1" applyAlignment="1" applyProtection="1">
      <alignment vertical="center" wrapText="1"/>
      <protection locked="0"/>
    </xf>
    <xf numFmtId="0" fontId="15" fillId="3" borderId="10" xfId="154" applyFont="1" applyFill="1" applyBorder="1" applyAlignment="1" applyProtection="1">
      <alignment horizontal="right" vertical="center" wrapText="1"/>
      <protection locked="0"/>
    </xf>
    <xf numFmtId="165" fontId="15" fillId="3" borderId="11" xfId="57" applyFont="1" applyFill="1" applyBorder="1" applyAlignment="1" applyProtection="1">
      <alignment horizontal="right" vertical="center" wrapText="1"/>
    </xf>
    <xf numFmtId="0" fontId="14" fillId="3" borderId="12" xfId="154" applyFont="1" applyFill="1" applyBorder="1" applyAlignment="1" applyProtection="1">
      <alignment horizontal="right" vertical="center" wrapText="1"/>
      <protection locked="0"/>
    </xf>
    <xf numFmtId="0" fontId="14" fillId="3" borderId="13" xfId="154" applyFont="1" applyFill="1" applyBorder="1" applyAlignment="1" applyProtection="1">
      <alignment horizontal="right" vertical="center" wrapText="1"/>
      <protection locked="0"/>
    </xf>
    <xf numFmtId="169" fontId="14" fillId="3" borderId="14" xfId="77" applyNumberFormat="1" applyFont="1" applyFill="1" applyBorder="1" applyAlignment="1" applyProtection="1">
      <alignment horizontal="right" vertical="center" wrapText="1"/>
    </xf>
    <xf numFmtId="0" fontId="14" fillId="4" borderId="8" xfId="154" applyFont="1" applyFill="1" applyBorder="1" applyAlignment="1" applyProtection="1">
      <alignment horizontal="right" vertical="center" wrapText="1"/>
      <protection locked="0"/>
    </xf>
    <xf numFmtId="0" fontId="15" fillId="4" borderId="0" xfId="154" applyFont="1" applyFill="1" applyBorder="1" applyAlignment="1" applyProtection="1">
      <alignment horizontal="right" vertical="center" wrapText="1"/>
      <protection locked="0"/>
    </xf>
    <xf numFmtId="167" fontId="15" fillId="4" borderId="7" xfId="77" applyFont="1" applyFill="1" applyBorder="1" applyAlignment="1" applyProtection="1">
      <alignment horizontal="right" vertical="center" wrapText="1"/>
    </xf>
    <xf numFmtId="0" fontId="14" fillId="3" borderId="9" xfId="154" applyFont="1" applyFill="1" applyBorder="1" applyAlignment="1" applyProtection="1">
      <alignment horizontal="right" vertical="center" wrapText="1"/>
      <protection locked="0"/>
    </xf>
    <xf numFmtId="165" fontId="14" fillId="3" borderId="11" xfId="57" applyFont="1" applyFill="1" applyBorder="1" applyAlignment="1" applyProtection="1">
      <alignment horizontal="right" vertical="center" wrapText="1"/>
    </xf>
    <xf numFmtId="0" fontId="15" fillId="3" borderId="13" xfId="154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vertical="center"/>
    </xf>
    <xf numFmtId="0" fontId="28" fillId="3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18" fillId="0" borderId="15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169" fontId="20" fillId="0" borderId="5" xfId="0" applyNumberFormat="1" applyFont="1" applyBorder="1" applyAlignment="1">
      <alignment vertical="center"/>
    </xf>
    <xf numFmtId="10" fontId="29" fillId="0" borderId="5" xfId="0" applyNumberFormat="1" applyFont="1" applyBorder="1" applyAlignment="1">
      <alignment vertical="center"/>
    </xf>
    <xf numFmtId="169" fontId="20" fillId="3" borderId="5" xfId="0" applyNumberFormat="1" applyFont="1" applyFill="1" applyBorder="1" applyAlignment="1">
      <alignment vertical="center"/>
    </xf>
    <xf numFmtId="0" fontId="29" fillId="5" borderId="5" xfId="0" applyFont="1" applyFill="1" applyBorder="1" applyAlignment="1">
      <alignment vertical="center"/>
    </xf>
    <xf numFmtId="169" fontId="29" fillId="0" borderId="5" xfId="0" applyNumberFormat="1" applyFont="1" applyBorder="1" applyAlignment="1">
      <alignment vertical="center"/>
    </xf>
    <xf numFmtId="169" fontId="29" fillId="3" borderId="5" xfId="0" applyNumberFormat="1" applyFont="1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0" fillId="6" borderId="3" xfId="0" applyFill="1" applyBorder="1" applyAlignment="1">
      <alignment vertical="center"/>
    </xf>
    <xf numFmtId="0" fontId="0" fillId="6" borderId="4" xfId="0" applyFill="1" applyBorder="1" applyAlignment="1">
      <alignment vertical="center"/>
    </xf>
    <xf numFmtId="9" fontId="0" fillId="0" borderId="18" xfId="0" applyNumberFormat="1" applyBorder="1" applyAlignment="1">
      <alignment vertical="center"/>
    </xf>
    <xf numFmtId="169" fontId="41" fillId="0" borderId="6" xfId="75" applyNumberFormat="1" applyFont="1" applyBorder="1" applyAlignment="1">
      <alignment vertical="center"/>
    </xf>
    <xf numFmtId="169" fontId="36" fillId="0" borderId="6" xfId="75" applyNumberFormat="1" applyFont="1" applyBorder="1" applyAlignment="1">
      <alignment vertical="center"/>
    </xf>
    <xf numFmtId="169" fontId="36" fillId="0" borderId="6" xfId="234" applyNumberFormat="1" applyFont="1" applyBorder="1" applyAlignment="1">
      <alignment vertical="center"/>
    </xf>
    <xf numFmtId="0" fontId="0" fillId="0" borderId="18" xfId="236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10" fontId="0" fillId="0" borderId="5" xfId="0" applyNumberFormat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173" fontId="24" fillId="0" borderId="19" xfId="75" applyNumberFormat="1" applyFont="1" applyBorder="1" applyAlignment="1">
      <alignment vertical="center"/>
    </xf>
    <xf numFmtId="10" fontId="0" fillId="0" borderId="19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169" fontId="0" fillId="0" borderId="0" xfId="0" applyNumberFormat="1" applyAlignment="1">
      <alignment vertical="center"/>
    </xf>
    <xf numFmtId="0" fontId="35" fillId="0" borderId="0" xfId="0" applyFont="1" applyAlignment="1">
      <alignment vertical="center" wrapText="1"/>
    </xf>
    <xf numFmtId="165" fontId="0" fillId="0" borderId="0" xfId="237" applyFont="1" applyAlignment="1">
      <alignment vertical="center"/>
    </xf>
    <xf numFmtId="165" fontId="0" fillId="0" borderId="0" xfId="0" applyNumberFormat="1" applyAlignment="1">
      <alignment vertical="center"/>
    </xf>
    <xf numFmtId="0" fontId="15" fillId="3" borderId="1" xfId="154" applyFont="1" applyFill="1" applyBorder="1" applyAlignment="1" applyProtection="1">
      <alignment horizontal="center" vertical="center" wrapText="1"/>
      <protection locked="0"/>
    </xf>
    <xf numFmtId="0" fontId="15" fillId="3" borderId="4" xfId="154" applyFont="1" applyFill="1" applyBorder="1" applyAlignment="1" applyProtection="1">
      <alignment horizontal="center" vertical="center" wrapText="1"/>
      <protection locked="0"/>
    </xf>
    <xf numFmtId="165" fontId="15" fillId="3" borderId="4" xfId="57" applyFont="1" applyFill="1" applyBorder="1" applyAlignment="1" applyProtection="1">
      <alignment horizontal="center" vertical="center" wrapText="1"/>
      <protection locked="0"/>
    </xf>
    <xf numFmtId="169" fontId="15" fillId="3" borderId="21" xfId="77" applyNumberFormat="1" applyFont="1" applyFill="1" applyBorder="1" applyAlignment="1" applyProtection="1">
      <alignment horizontal="right" vertical="center" wrapText="1"/>
    </xf>
    <xf numFmtId="167" fontId="15" fillId="3" borderId="14" xfId="77" applyFont="1" applyFill="1" applyBorder="1" applyAlignment="1" applyProtection="1">
      <alignment vertical="center" wrapText="1"/>
    </xf>
    <xf numFmtId="172" fontId="15" fillId="3" borderId="14" xfId="57" applyNumberFormat="1" applyFont="1" applyFill="1" applyBorder="1" applyAlignment="1" applyProtection="1">
      <alignment horizontal="center" vertical="center" wrapText="1"/>
      <protection locked="0"/>
    </xf>
    <xf numFmtId="0" fontId="14" fillId="4" borderId="0" xfId="154" applyFont="1" applyFill="1" applyBorder="1" applyAlignment="1" applyProtection="1">
      <alignment vertical="center"/>
      <protection locked="0"/>
    </xf>
    <xf numFmtId="2" fontId="15" fillId="3" borderId="3" xfId="154" applyNumberFormat="1" applyFont="1" applyFill="1" applyBorder="1" applyAlignment="1" applyProtection="1">
      <alignment horizontal="right" vertical="center"/>
      <protection locked="0"/>
    </xf>
    <xf numFmtId="2" fontId="15" fillId="3" borderId="10" xfId="154" applyNumberFormat="1" applyFont="1" applyFill="1" applyBorder="1" applyAlignment="1" applyProtection="1">
      <alignment horizontal="right" vertical="center"/>
      <protection locked="0"/>
    </xf>
    <xf numFmtId="2" fontId="14" fillId="3" borderId="13" xfId="154" applyNumberFormat="1" applyFont="1" applyFill="1" applyBorder="1" applyAlignment="1" applyProtection="1">
      <alignment horizontal="right" vertical="center"/>
      <protection locked="0"/>
    </xf>
    <xf numFmtId="2" fontId="15" fillId="4" borderId="0" xfId="154" applyNumberFormat="1" applyFont="1" applyFill="1" applyBorder="1" applyAlignment="1" applyProtection="1">
      <alignment horizontal="right" vertical="center"/>
      <protection locked="0"/>
    </xf>
    <xf numFmtId="2" fontId="14" fillId="3" borderId="10" xfId="154" applyNumberFormat="1" applyFont="1" applyFill="1" applyBorder="1" applyAlignment="1" applyProtection="1">
      <alignment horizontal="right" vertical="center"/>
      <protection locked="0"/>
    </xf>
    <xf numFmtId="2" fontId="15" fillId="3" borderId="13" xfId="154" applyNumberFormat="1" applyFont="1" applyFill="1" applyBorder="1" applyAlignment="1" applyProtection="1">
      <alignment horizontal="right" vertical="center"/>
      <protection locked="0"/>
    </xf>
    <xf numFmtId="165" fontId="15" fillId="3" borderId="0" xfId="69" applyFont="1" applyFill="1" applyAlignment="1" applyProtection="1">
      <alignment vertical="center" wrapText="1"/>
      <protection locked="0"/>
    </xf>
    <xf numFmtId="165" fontId="14" fillId="3" borderId="0" xfId="69" applyFont="1" applyFill="1" applyAlignment="1" applyProtection="1">
      <alignment vertical="center"/>
      <protection locked="0"/>
    </xf>
    <xf numFmtId="165" fontId="15" fillId="3" borderId="0" xfId="69" applyFont="1" applyFill="1" applyBorder="1" applyAlignment="1" applyProtection="1">
      <alignment vertical="center" wrapText="1"/>
      <protection locked="0"/>
    </xf>
    <xf numFmtId="0" fontId="37" fillId="0" borderId="10" xfId="138" applyNumberFormat="1" applyFont="1" applyFill="1" applyBorder="1" applyAlignment="1" applyProtection="1">
      <alignment vertical="center" wrapText="1"/>
      <protection locked="0"/>
    </xf>
    <xf numFmtId="165" fontId="37" fillId="0" borderId="10" xfId="69" applyFont="1" applyFill="1" applyBorder="1" applyAlignment="1" applyProtection="1">
      <alignment vertical="center" wrapText="1"/>
      <protection locked="0"/>
    </xf>
    <xf numFmtId="0" fontId="38" fillId="0" borderId="0" xfId="138" applyFont="1" applyAlignment="1" applyProtection="1">
      <alignment vertical="center"/>
      <protection locked="0"/>
    </xf>
    <xf numFmtId="165" fontId="15" fillId="4" borderId="13" xfId="154" applyNumberFormat="1" applyFont="1" applyFill="1" applyBorder="1" applyAlignment="1" applyProtection="1">
      <alignment vertical="center"/>
    </xf>
    <xf numFmtId="0" fontId="15" fillId="4" borderId="14" xfId="154" applyFont="1" applyFill="1" applyBorder="1" applyAlignment="1" applyProtection="1">
      <alignment vertical="center"/>
    </xf>
    <xf numFmtId="165" fontId="9" fillId="0" borderId="0" xfId="69" applyFont="1" applyProtection="1">
      <protection locked="0"/>
    </xf>
    <xf numFmtId="9" fontId="14" fillId="3" borderId="3" xfId="154" applyNumberFormat="1" applyFont="1" applyFill="1" applyBorder="1" applyAlignment="1" applyProtection="1">
      <alignment vertical="center" wrapText="1"/>
      <protection locked="0"/>
    </xf>
    <xf numFmtId="0" fontId="71" fillId="0" borderId="0" xfId="154" applyAlignment="1" applyProtection="1">
      <alignment wrapText="1"/>
      <protection locked="0"/>
    </xf>
    <xf numFmtId="0" fontId="14" fillId="3" borderId="3" xfId="154" applyFont="1" applyFill="1" applyBorder="1" applyAlignment="1" applyProtection="1">
      <alignment vertical="center" wrapText="1"/>
      <protection locked="0"/>
    </xf>
    <xf numFmtId="0" fontId="14" fillId="4" borderId="0" xfId="154" applyFont="1" applyFill="1" applyBorder="1" applyAlignment="1" applyProtection="1">
      <alignment vertical="center" wrapText="1"/>
      <protection locked="0"/>
    </xf>
    <xf numFmtId="9" fontId="14" fillId="3" borderId="10" xfId="154" applyNumberFormat="1" applyFont="1" applyFill="1" applyBorder="1" applyAlignment="1" applyProtection="1">
      <alignment horizontal="right" vertical="center" wrapText="1"/>
      <protection locked="0"/>
    </xf>
    <xf numFmtId="2" fontId="14" fillId="3" borderId="13" xfId="154" applyNumberFormat="1" applyFont="1" applyFill="1" applyBorder="1" applyAlignment="1" applyProtection="1">
      <alignment horizontal="right" vertical="center" wrapText="1"/>
      <protection locked="0"/>
    </xf>
    <xf numFmtId="2" fontId="14" fillId="4" borderId="0" xfId="154" applyNumberFormat="1" applyFont="1" applyFill="1" applyBorder="1" applyAlignment="1" applyProtection="1">
      <alignment horizontal="right" vertical="center" wrapText="1"/>
      <protection locked="0"/>
    </xf>
    <xf numFmtId="0" fontId="14" fillId="3" borderId="13" xfId="154" applyNumberFormat="1" applyFont="1" applyFill="1" applyBorder="1" applyAlignment="1" applyProtection="1">
      <alignment horizontal="right" vertical="center" wrapText="1"/>
      <protection locked="0"/>
    </xf>
    <xf numFmtId="10" fontId="14" fillId="4" borderId="0" xfId="154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154" applyFont="1" applyProtection="1">
      <protection locked="0"/>
    </xf>
    <xf numFmtId="167" fontId="9" fillId="0" borderId="0" xfId="77" applyFont="1" applyProtection="1">
      <protection locked="0"/>
    </xf>
    <xf numFmtId="0" fontId="42" fillId="0" borderId="22" xfId="230" applyFont="1" applyFill="1" applyBorder="1" applyAlignment="1">
      <alignment wrapText="1"/>
    </xf>
    <xf numFmtId="0" fontId="15" fillId="0" borderId="0" xfId="154" applyFont="1" applyFill="1" applyAlignment="1" applyProtection="1">
      <alignment vertical="center" wrapText="1"/>
      <protection locked="0"/>
    </xf>
    <xf numFmtId="0" fontId="15" fillId="7" borderId="0" xfId="154" applyFont="1" applyFill="1" applyAlignment="1" applyProtection="1">
      <alignment vertical="center" wrapText="1"/>
      <protection locked="0"/>
    </xf>
    <xf numFmtId="0" fontId="49" fillId="3" borderId="0" xfId="154" applyFont="1" applyFill="1" applyAlignment="1" applyProtection="1">
      <alignment vertical="center" wrapText="1"/>
      <protection locked="0"/>
    </xf>
    <xf numFmtId="165" fontId="51" fillId="3" borderId="0" xfId="57" applyFont="1" applyFill="1" applyAlignment="1" applyProtection="1">
      <alignment vertical="center" wrapText="1"/>
      <protection locked="0"/>
    </xf>
    <xf numFmtId="0" fontId="32" fillId="3" borderId="0" xfId="154" applyFont="1" applyFill="1" applyAlignment="1" applyProtection="1">
      <alignment vertical="center" wrapText="1"/>
      <protection locked="0"/>
    </xf>
    <xf numFmtId="0" fontId="51" fillId="3" borderId="0" xfId="154" applyFont="1" applyFill="1" applyAlignment="1" applyProtection="1">
      <alignment vertical="center" wrapText="1"/>
      <protection locked="0"/>
    </xf>
    <xf numFmtId="0" fontId="32" fillId="3" borderId="13" xfId="154" applyFont="1" applyFill="1" applyBorder="1" applyAlignment="1" applyProtection="1">
      <alignment vertical="center" wrapText="1"/>
      <protection locked="0"/>
    </xf>
    <xf numFmtId="0" fontId="51" fillId="3" borderId="13" xfId="154" applyFont="1" applyFill="1" applyBorder="1" applyAlignment="1" applyProtection="1">
      <alignment vertical="center" wrapText="1"/>
      <protection locked="0"/>
    </xf>
    <xf numFmtId="165" fontId="51" fillId="3" borderId="0" xfId="66" applyFont="1" applyFill="1" applyAlignment="1" applyProtection="1">
      <alignment vertical="center" wrapText="1"/>
      <protection locked="0"/>
    </xf>
    <xf numFmtId="0" fontId="43" fillId="0" borderId="0" xfId="154" applyFont="1" applyProtection="1">
      <protection locked="0"/>
    </xf>
    <xf numFmtId="167" fontId="32" fillId="3" borderId="0" xfId="77" applyFont="1" applyFill="1" applyAlignment="1" applyProtection="1">
      <alignment vertical="center" wrapText="1"/>
      <protection locked="0"/>
    </xf>
    <xf numFmtId="0" fontId="32" fillId="3" borderId="0" xfId="154" applyFont="1" applyFill="1" applyAlignment="1" applyProtection="1">
      <alignment horizontal="center" vertical="center" wrapText="1"/>
      <protection locked="0"/>
    </xf>
    <xf numFmtId="165" fontId="32" fillId="3" borderId="0" xfId="57" applyFont="1" applyFill="1" applyAlignment="1" applyProtection="1">
      <alignment vertical="center" wrapText="1"/>
      <protection locked="0"/>
    </xf>
    <xf numFmtId="0" fontId="51" fillId="3" borderId="7" xfId="154" applyFont="1" applyFill="1" applyBorder="1" applyAlignment="1" applyProtection="1">
      <alignment vertical="center" wrapText="1"/>
      <protection locked="0"/>
    </xf>
    <xf numFmtId="165" fontId="32" fillId="3" borderId="0" xfId="66" applyFont="1" applyFill="1" applyAlignment="1" applyProtection="1">
      <alignment vertical="center"/>
      <protection locked="0"/>
    </xf>
    <xf numFmtId="167" fontId="32" fillId="3" borderId="0" xfId="77" applyFont="1" applyFill="1" applyAlignment="1" applyProtection="1">
      <alignment vertical="center"/>
      <protection locked="0"/>
    </xf>
    <xf numFmtId="0" fontId="51" fillId="3" borderId="7" xfId="154" applyFont="1" applyFill="1" applyBorder="1" applyAlignment="1" applyProtection="1">
      <alignment horizontal="left" vertical="center" wrapText="1"/>
      <protection locked="0"/>
    </xf>
    <xf numFmtId="0" fontId="51" fillId="3" borderId="1" xfId="154" applyFont="1" applyFill="1" applyBorder="1" applyAlignment="1" applyProtection="1">
      <alignment horizontal="center" vertical="center" wrapText="1"/>
      <protection locked="0"/>
    </xf>
    <xf numFmtId="0" fontId="51" fillId="3" borderId="4" xfId="154" applyFont="1" applyFill="1" applyBorder="1" applyAlignment="1" applyProtection="1">
      <alignment horizontal="center" vertical="center" wrapText="1"/>
      <protection locked="0"/>
    </xf>
    <xf numFmtId="165" fontId="51" fillId="3" borderId="4" xfId="57" applyFont="1" applyFill="1" applyBorder="1" applyAlignment="1" applyProtection="1">
      <alignment horizontal="center" vertical="center" wrapText="1"/>
      <protection locked="0"/>
    </xf>
    <xf numFmtId="169" fontId="51" fillId="3" borderId="21" xfId="77" applyNumberFormat="1" applyFont="1" applyFill="1" applyBorder="1" applyAlignment="1" applyProtection="1">
      <alignment horizontal="right" vertical="center" wrapText="1"/>
    </xf>
    <xf numFmtId="167" fontId="51" fillId="3" borderId="14" xfId="77" applyFont="1" applyFill="1" applyBorder="1" applyAlignment="1" applyProtection="1">
      <alignment vertical="center" wrapText="1"/>
    </xf>
    <xf numFmtId="172" fontId="51" fillId="3" borderId="14" xfId="57" applyNumberFormat="1" applyFont="1" applyFill="1" applyBorder="1" applyAlignment="1" applyProtection="1">
      <alignment horizontal="center" vertical="center" wrapText="1"/>
      <protection locked="0"/>
    </xf>
    <xf numFmtId="0" fontId="51" fillId="3" borderId="0" xfId="154" applyFont="1" applyFill="1" applyAlignment="1" applyProtection="1">
      <alignment horizontal="left" vertical="center" wrapText="1"/>
      <protection locked="0"/>
    </xf>
    <xf numFmtId="167" fontId="51" fillId="3" borderId="0" xfId="77" applyFont="1" applyFill="1" applyBorder="1" applyAlignment="1" applyProtection="1">
      <alignment horizontal="right" vertical="center" wrapText="1"/>
      <protection locked="0"/>
    </xf>
    <xf numFmtId="169" fontId="51" fillId="3" borderId="0" xfId="154" applyNumberFormat="1" applyFont="1" applyFill="1" applyBorder="1" applyAlignment="1" applyProtection="1">
      <alignment vertical="center" wrapText="1"/>
      <protection locked="0"/>
    </xf>
    <xf numFmtId="165" fontId="51" fillId="3" borderId="0" xfId="57" applyFont="1" applyFill="1" applyBorder="1" applyAlignment="1" applyProtection="1">
      <alignment horizontal="center" vertical="center" wrapText="1"/>
      <protection locked="0"/>
    </xf>
    <xf numFmtId="0" fontId="51" fillId="3" borderId="0" xfId="154" applyFont="1" applyFill="1" applyAlignment="1" applyProtection="1">
      <alignment horizontal="center" vertical="center" wrapText="1"/>
      <protection locked="0"/>
    </xf>
    <xf numFmtId="0" fontId="32" fillId="3" borderId="0" xfId="154" applyFont="1" applyFill="1" applyBorder="1" applyAlignment="1" applyProtection="1">
      <alignment vertical="center" wrapText="1"/>
      <protection locked="0"/>
    </xf>
    <xf numFmtId="165" fontId="51" fillId="3" borderId="0" xfId="66" applyFont="1" applyFill="1" applyBorder="1" applyAlignment="1" applyProtection="1">
      <alignment vertical="center" wrapText="1"/>
      <protection locked="0"/>
    </xf>
    <xf numFmtId="167" fontId="32" fillId="3" borderId="0" xfId="77" applyFont="1" applyFill="1" applyAlignment="1" applyProtection="1">
      <alignment horizontal="center" vertical="center" wrapText="1"/>
      <protection locked="0"/>
    </xf>
    <xf numFmtId="2" fontId="51" fillId="3" borderId="10" xfId="154" applyNumberFormat="1" applyFont="1" applyFill="1" applyBorder="1" applyAlignment="1" applyProtection="1">
      <alignment horizontal="center" vertical="center" wrapText="1"/>
    </xf>
    <xf numFmtId="2" fontId="51" fillId="3" borderId="13" xfId="154" applyNumberFormat="1" applyFont="1" applyFill="1" applyBorder="1" applyAlignment="1" applyProtection="1">
      <alignment horizontal="center" vertical="center" wrapText="1"/>
    </xf>
    <xf numFmtId="165" fontId="32" fillId="3" borderId="23" xfId="57" applyFont="1" applyFill="1" applyBorder="1" applyAlignment="1" applyProtection="1">
      <alignment horizontal="center" vertical="center" wrapText="1"/>
    </xf>
    <xf numFmtId="165" fontId="51" fillId="3" borderId="24" xfId="57" applyFont="1" applyFill="1" applyBorder="1" applyAlignment="1" applyProtection="1">
      <alignment horizontal="center" vertical="center" wrapText="1"/>
    </xf>
    <xf numFmtId="0" fontId="32" fillId="3" borderId="4" xfId="154" applyFont="1" applyFill="1" applyBorder="1" applyAlignment="1" applyProtection="1">
      <alignment horizontal="center" vertical="center" wrapText="1"/>
    </xf>
    <xf numFmtId="2" fontId="51" fillId="3" borderId="14" xfId="154" applyNumberFormat="1" applyFont="1" applyFill="1" applyBorder="1" applyAlignment="1" applyProtection="1">
      <alignment horizontal="center" vertical="center" wrapText="1"/>
    </xf>
    <xf numFmtId="0" fontId="32" fillId="3" borderId="1" xfId="154" applyFont="1" applyFill="1" applyBorder="1" applyAlignment="1" applyProtection="1">
      <alignment horizontal="center" vertical="center" wrapText="1"/>
    </xf>
    <xf numFmtId="49" fontId="51" fillId="3" borderId="25" xfId="154" applyNumberFormat="1" applyFont="1" applyFill="1" applyBorder="1" applyAlignment="1" applyProtection="1">
      <alignment horizontal="center" vertical="center" wrapText="1"/>
    </xf>
    <xf numFmtId="49" fontId="51" fillId="3" borderId="0" xfId="154" applyNumberFormat="1" applyFont="1" applyFill="1" applyBorder="1" applyAlignment="1" applyProtection="1">
      <alignment horizontal="center" vertical="center" wrapText="1"/>
    </xf>
    <xf numFmtId="49" fontId="51" fillId="3" borderId="26" xfId="154" applyNumberFormat="1" applyFont="1" applyFill="1" applyBorder="1" applyAlignment="1" applyProtection="1">
      <alignment horizontal="center" vertical="center" wrapText="1"/>
    </xf>
    <xf numFmtId="165" fontId="51" fillId="3" borderId="27" xfId="57" applyFont="1" applyFill="1" applyBorder="1" applyAlignment="1" applyProtection="1">
      <alignment horizontal="center" vertical="center" wrapText="1"/>
    </xf>
    <xf numFmtId="165" fontId="51" fillId="3" borderId="28" xfId="57" applyFont="1" applyFill="1" applyBorder="1" applyAlignment="1" applyProtection="1">
      <alignment horizontal="center" vertical="center" wrapText="1"/>
    </xf>
    <xf numFmtId="49" fontId="51" fillId="3" borderId="7" xfId="154" applyNumberFormat="1" applyFont="1" applyFill="1" applyBorder="1" applyAlignment="1" applyProtection="1">
      <alignment horizontal="center" vertical="center" wrapText="1"/>
    </xf>
    <xf numFmtId="49" fontId="51" fillId="3" borderId="29" xfId="154" applyNumberFormat="1" applyFont="1" applyFill="1" applyBorder="1" applyAlignment="1" applyProtection="1">
      <alignment horizontal="center" vertical="center" wrapText="1"/>
    </xf>
    <xf numFmtId="49" fontId="51" fillId="3" borderId="30" xfId="154" applyNumberFormat="1" applyFont="1" applyFill="1" applyBorder="1" applyAlignment="1" applyProtection="1">
      <alignment horizontal="center" vertical="center" wrapText="1"/>
    </xf>
    <xf numFmtId="165" fontId="51" fillId="3" borderId="30" xfId="66" applyFont="1" applyFill="1" applyBorder="1" applyAlignment="1" applyProtection="1">
      <alignment horizontal="center" vertical="center" wrapText="1"/>
    </xf>
    <xf numFmtId="49" fontId="51" fillId="3" borderId="21" xfId="154" applyNumberFormat="1" applyFont="1" applyFill="1" applyBorder="1" applyAlignment="1" applyProtection="1">
      <alignment horizontal="center" vertical="center" wrapText="1"/>
    </xf>
    <xf numFmtId="49" fontId="51" fillId="3" borderId="28" xfId="154" applyNumberFormat="1" applyFont="1" applyFill="1" applyBorder="1" applyAlignment="1" applyProtection="1">
      <alignment horizontal="center" vertical="center" wrapText="1"/>
    </xf>
    <xf numFmtId="49" fontId="52" fillId="6" borderId="1" xfId="154" applyNumberFormat="1" applyFont="1" applyFill="1" applyBorder="1" applyAlignment="1" applyProtection="1">
      <alignment horizontal="center" vertical="center" wrapText="1"/>
      <protection locked="0"/>
    </xf>
    <xf numFmtId="49" fontId="53" fillId="6" borderId="2" xfId="154" applyNumberFormat="1" applyFont="1" applyFill="1" applyBorder="1" applyAlignment="1" applyProtection="1">
      <alignment horizontal="center" vertical="center" wrapText="1"/>
      <protection locked="0"/>
    </xf>
    <xf numFmtId="49" fontId="54" fillId="6" borderId="26" xfId="154" applyNumberFormat="1" applyFont="1" applyFill="1" applyBorder="1" applyAlignment="1" applyProtection="1">
      <alignment horizontal="center" vertical="center" wrapText="1"/>
      <protection locked="0"/>
    </xf>
    <xf numFmtId="165" fontId="53" fillId="6" borderId="27" xfId="57" applyFont="1" applyFill="1" applyBorder="1" applyAlignment="1" applyProtection="1">
      <alignment horizontal="center" vertical="center" wrapText="1"/>
      <protection locked="0"/>
    </xf>
    <xf numFmtId="165" fontId="53" fillId="6" borderId="28" xfId="57" applyFont="1" applyFill="1" applyBorder="1" applyAlignment="1" applyProtection="1">
      <alignment horizontal="center" vertical="center" wrapText="1"/>
      <protection locked="0"/>
    </xf>
    <xf numFmtId="49" fontId="53" fillId="6" borderId="4" xfId="154" applyNumberFormat="1" applyFont="1" applyFill="1" applyBorder="1" applyAlignment="1" applyProtection="1">
      <alignment horizontal="center" vertical="center" wrapText="1"/>
      <protection locked="0"/>
    </xf>
    <xf numFmtId="49" fontId="53" fillId="6" borderId="1" xfId="154" applyNumberFormat="1" applyFont="1" applyFill="1" applyBorder="1" applyAlignment="1" applyProtection="1">
      <alignment horizontal="center" vertical="center" wrapText="1"/>
      <protection locked="0"/>
    </xf>
    <xf numFmtId="165" fontId="53" fillId="6" borderId="4" xfId="66" applyFont="1" applyFill="1" applyBorder="1" applyAlignment="1" applyProtection="1">
      <alignment horizontal="center" vertical="center" wrapText="1"/>
      <protection locked="0"/>
    </xf>
    <xf numFmtId="167" fontId="53" fillId="6" borderId="15" xfId="77" applyFont="1" applyFill="1" applyBorder="1" applyAlignment="1" applyProtection="1">
      <alignment horizontal="center" vertical="center" wrapText="1"/>
      <protection locked="0"/>
    </xf>
    <xf numFmtId="167" fontId="53" fillId="6" borderId="1" xfId="77" applyFont="1" applyFill="1" applyBorder="1" applyAlignment="1" applyProtection="1">
      <alignment horizontal="center" vertical="center" wrapText="1"/>
      <protection locked="0"/>
    </xf>
    <xf numFmtId="165" fontId="51" fillId="4" borderId="10" xfId="57" applyFont="1" applyFill="1" applyBorder="1" applyAlignment="1" applyProtection="1">
      <alignment vertical="center" wrapText="1"/>
      <protection locked="0"/>
    </xf>
    <xf numFmtId="0" fontId="51" fillId="4" borderId="10" xfId="196" applyNumberFormat="1" applyFont="1" applyFill="1" applyBorder="1" applyAlignment="1" applyProtection="1">
      <alignment vertical="center" wrapText="1"/>
      <protection locked="0"/>
    </xf>
    <xf numFmtId="165" fontId="51" fillId="4" borderId="10" xfId="66" applyFont="1" applyFill="1" applyBorder="1" applyAlignment="1" applyProtection="1">
      <alignment vertical="center" wrapText="1"/>
      <protection locked="0"/>
    </xf>
    <xf numFmtId="0" fontId="43" fillId="0" borderId="0" xfId="196" applyFont="1" applyAlignment="1" applyProtection="1">
      <alignment vertical="center"/>
      <protection locked="0"/>
    </xf>
    <xf numFmtId="0" fontId="43" fillId="4" borderId="10" xfId="196" applyFont="1" applyFill="1" applyBorder="1" applyAlignment="1" applyProtection="1">
      <alignment vertical="center"/>
      <protection locked="0"/>
    </xf>
    <xf numFmtId="0" fontId="43" fillId="4" borderId="11" xfId="196" applyFont="1" applyFill="1" applyBorder="1" applyAlignment="1" applyProtection="1">
      <alignment vertical="center"/>
      <protection locked="0"/>
    </xf>
    <xf numFmtId="0" fontId="51" fillId="0" borderId="22" xfId="196" applyNumberFormat="1" applyFont="1" applyFill="1" applyBorder="1" applyAlignment="1" applyProtection="1">
      <alignment vertical="center" wrapText="1"/>
      <protection locked="0"/>
    </xf>
    <xf numFmtId="165" fontId="51" fillId="0" borderId="22" xfId="57" applyFont="1" applyFill="1" applyBorder="1" applyAlignment="1" applyProtection="1">
      <alignment vertical="center" wrapText="1"/>
      <protection locked="0"/>
    </xf>
    <xf numFmtId="165" fontId="51" fillId="0" borderId="22" xfId="66" applyFont="1" applyFill="1" applyBorder="1" applyAlignment="1" applyProtection="1">
      <alignment vertical="center" wrapText="1"/>
      <protection locked="0"/>
    </xf>
    <xf numFmtId="167" fontId="43" fillId="0" borderId="22" xfId="196" applyNumberFormat="1" applyFont="1" applyBorder="1" applyAlignment="1" applyProtection="1">
      <alignment vertical="center"/>
      <protection locked="0"/>
    </xf>
    <xf numFmtId="0" fontId="43" fillId="0" borderId="22" xfId="196" applyFont="1" applyBorder="1" applyAlignment="1" applyProtection="1">
      <alignment vertical="center"/>
      <protection locked="0"/>
    </xf>
    <xf numFmtId="0" fontId="51" fillId="0" borderId="22" xfId="154" applyFont="1" applyFill="1" applyBorder="1" applyAlignment="1" applyProtection="1">
      <alignment horizontal="center" vertical="center" wrapText="1"/>
      <protection locked="0"/>
    </xf>
    <xf numFmtId="0" fontId="43" fillId="0" borderId="22" xfId="230" applyFont="1" applyFill="1" applyBorder="1" applyAlignment="1">
      <alignment wrapText="1"/>
    </xf>
    <xf numFmtId="0" fontId="32" fillId="0" borderId="22" xfId="196" applyFont="1" applyFill="1" applyBorder="1" applyAlignment="1" applyProtection="1">
      <alignment horizontal="center" vertical="center" wrapText="1"/>
      <protection locked="0"/>
    </xf>
    <xf numFmtId="165" fontId="32" fillId="3" borderId="22" xfId="57" applyFont="1" applyFill="1" applyBorder="1" applyAlignment="1" applyProtection="1">
      <alignment horizontal="center" vertical="center" wrapText="1"/>
      <protection locked="0"/>
    </xf>
    <xf numFmtId="165" fontId="43" fillId="0" borderId="22" xfId="57" applyFont="1" applyFill="1" applyBorder="1" applyAlignment="1">
      <alignment horizontal="center"/>
    </xf>
    <xf numFmtId="169" fontId="32" fillId="3" borderId="22" xfId="77" applyNumberFormat="1" applyFont="1" applyFill="1" applyBorder="1" applyAlignment="1" applyProtection="1">
      <alignment horizontal="center" vertical="center" wrapText="1"/>
    </xf>
    <xf numFmtId="165" fontId="51" fillId="3" borderId="22" xfId="57" applyFont="1" applyFill="1" applyBorder="1" applyAlignment="1" applyProtection="1">
      <alignment horizontal="center" vertical="center" wrapText="1"/>
    </xf>
    <xf numFmtId="165" fontId="32" fillId="3" borderId="22" xfId="57" applyFont="1" applyFill="1" applyBorder="1" applyAlignment="1" applyProtection="1">
      <alignment horizontal="center" vertical="center" wrapText="1"/>
    </xf>
    <xf numFmtId="165" fontId="51" fillId="3" borderId="22" xfId="57" applyFont="1" applyFill="1" applyBorder="1" applyAlignment="1" applyProtection="1">
      <alignment vertical="center" wrapText="1"/>
    </xf>
    <xf numFmtId="165" fontId="51" fillId="3" borderId="22" xfId="66" applyFont="1" applyFill="1" applyBorder="1" applyAlignment="1" applyProtection="1">
      <alignment vertical="center" wrapText="1"/>
    </xf>
    <xf numFmtId="167" fontId="32" fillId="0" borderId="22" xfId="77" applyNumberFormat="1" applyFont="1" applyFill="1" applyBorder="1" applyAlignment="1" applyProtection="1">
      <alignment horizontal="center" vertical="center" wrapText="1"/>
      <protection locked="0"/>
    </xf>
    <xf numFmtId="167" fontId="32" fillId="3" borderId="22" xfId="77" applyNumberFormat="1" applyFont="1" applyFill="1" applyBorder="1" applyAlignment="1" applyProtection="1">
      <alignment horizontal="center" vertical="center" wrapText="1"/>
      <protection locked="0"/>
    </xf>
    <xf numFmtId="167" fontId="32" fillId="3" borderId="22" xfId="77" applyFont="1" applyFill="1" applyBorder="1" applyAlignment="1" applyProtection="1">
      <alignment horizontal="center" vertical="center" wrapText="1"/>
      <protection locked="0"/>
    </xf>
    <xf numFmtId="165" fontId="32" fillId="0" borderId="22" xfId="57" applyFont="1" applyFill="1" applyBorder="1" applyAlignment="1" applyProtection="1">
      <alignment horizontal="center" vertical="center" wrapText="1"/>
      <protection locked="0"/>
    </xf>
    <xf numFmtId="175" fontId="43" fillId="0" borderId="22" xfId="147" applyNumberFormat="1" applyFont="1" applyBorder="1"/>
    <xf numFmtId="0" fontId="56" fillId="0" borderId="22" xfId="230" applyFont="1" applyFill="1" applyBorder="1" applyAlignment="1">
      <alignment wrapText="1"/>
    </xf>
    <xf numFmtId="0" fontId="55" fillId="0" borderId="22" xfId="230" applyFont="1" applyBorder="1" applyAlignment="1">
      <alignment vertical="center"/>
    </xf>
    <xf numFmtId="165" fontId="55" fillId="0" borderId="22" xfId="57" applyFont="1" applyBorder="1" applyAlignment="1">
      <alignment vertical="center"/>
    </xf>
    <xf numFmtId="0" fontId="56" fillId="0" borderId="22" xfId="230" applyFont="1" applyFill="1" applyBorder="1" applyAlignment="1">
      <alignment vertical="center" wrapText="1"/>
    </xf>
    <xf numFmtId="165" fontId="43" fillId="0" borderId="22" xfId="57" applyFont="1" applyFill="1" applyBorder="1" applyAlignment="1">
      <alignment horizontal="center" vertical="center"/>
    </xf>
    <xf numFmtId="0" fontId="32" fillId="3" borderId="22" xfId="196" applyFont="1" applyFill="1" applyBorder="1" applyAlignment="1" applyProtection="1">
      <alignment horizontal="center" vertical="center" wrapText="1"/>
      <protection locked="0"/>
    </xf>
    <xf numFmtId="165" fontId="43" fillId="3" borderId="22" xfId="57" applyFont="1" applyFill="1" applyBorder="1" applyAlignment="1">
      <alignment vertical="center"/>
    </xf>
    <xf numFmtId="0" fontId="43" fillId="3" borderId="0" xfId="154" applyFont="1" applyFill="1" applyProtection="1">
      <protection locked="0"/>
    </xf>
    <xf numFmtId="165" fontId="43" fillId="0" borderId="0" xfId="57" applyFont="1" applyProtection="1">
      <protection locked="0"/>
    </xf>
    <xf numFmtId="0" fontId="32" fillId="4" borderId="8" xfId="154" applyFont="1" applyFill="1" applyBorder="1" applyAlignment="1" applyProtection="1">
      <alignment vertical="center"/>
      <protection locked="0"/>
    </xf>
    <xf numFmtId="165" fontId="51" fillId="4" borderId="13" xfId="154" applyNumberFormat="1" applyFont="1" applyFill="1" applyBorder="1" applyAlignment="1" applyProtection="1">
      <alignment vertical="center"/>
      <protection locked="0"/>
    </xf>
    <xf numFmtId="0" fontId="32" fillId="4" borderId="0" xfId="154" applyFont="1" applyFill="1" applyBorder="1" applyAlignment="1" applyProtection="1">
      <alignment vertical="center"/>
      <protection locked="0"/>
    </xf>
    <xf numFmtId="0" fontId="51" fillId="4" borderId="14" xfId="154" applyFont="1" applyFill="1" applyBorder="1" applyAlignment="1" applyProtection="1">
      <alignment vertical="center"/>
      <protection locked="0"/>
    </xf>
    <xf numFmtId="165" fontId="43" fillId="0" borderId="0" xfId="66" applyFont="1" applyProtection="1">
      <protection locked="0"/>
    </xf>
    <xf numFmtId="167" fontId="43" fillId="0" borderId="0" xfId="77" applyFont="1" applyProtection="1">
      <protection locked="0"/>
    </xf>
    <xf numFmtId="0" fontId="32" fillId="3" borderId="2" xfId="154" applyFont="1" applyFill="1" applyBorder="1" applyAlignment="1" applyProtection="1">
      <alignment vertical="center" wrapText="1"/>
      <protection locked="0"/>
    </xf>
    <xf numFmtId="2" fontId="51" fillId="3" borderId="3" xfId="154" applyNumberFormat="1" applyFont="1" applyFill="1" applyBorder="1" applyAlignment="1" applyProtection="1">
      <alignment horizontal="right" vertical="center"/>
      <protection locked="0"/>
    </xf>
    <xf numFmtId="9" fontId="32" fillId="3" borderId="3" xfId="232" applyFont="1" applyFill="1" applyBorder="1" applyAlignment="1">
      <alignment vertical="center" wrapText="1"/>
    </xf>
    <xf numFmtId="0" fontId="51" fillId="3" borderId="3" xfId="154" applyFont="1" applyFill="1" applyBorder="1" applyAlignment="1" applyProtection="1">
      <alignment vertical="center" wrapText="1"/>
      <protection locked="0"/>
    </xf>
    <xf numFmtId="169" fontId="51" fillId="3" borderId="4" xfId="77" applyNumberFormat="1" applyFont="1" applyFill="1" applyBorder="1" applyAlignment="1" applyProtection="1">
      <alignment vertical="center" wrapText="1"/>
    </xf>
    <xf numFmtId="0" fontId="51" fillId="4" borderId="0" xfId="154" applyFont="1" applyFill="1" applyBorder="1" applyAlignment="1" applyProtection="1">
      <alignment vertical="center"/>
      <protection locked="0"/>
    </xf>
    <xf numFmtId="9" fontId="32" fillId="4" borderId="0" xfId="232" applyFont="1" applyFill="1" applyBorder="1" applyAlignment="1">
      <alignment vertical="center"/>
    </xf>
    <xf numFmtId="165" fontId="51" fillId="4" borderId="7" xfId="57" applyFont="1" applyFill="1" applyBorder="1" applyAlignment="1" applyProtection="1">
      <alignment vertical="center"/>
    </xf>
    <xf numFmtId="0" fontId="32" fillId="4" borderId="8" xfId="154" applyFont="1" applyFill="1" applyBorder="1" applyAlignment="1" applyProtection="1">
      <alignment vertical="center" wrapText="1"/>
      <protection locked="0"/>
    </xf>
    <xf numFmtId="0" fontId="51" fillId="4" borderId="0" xfId="154" applyFont="1" applyFill="1" applyBorder="1" applyAlignment="1" applyProtection="1">
      <alignment vertical="center" wrapText="1"/>
      <protection locked="0"/>
    </xf>
    <xf numFmtId="9" fontId="32" fillId="4" borderId="0" xfId="232" applyFont="1" applyFill="1" applyBorder="1" applyAlignment="1">
      <alignment vertical="center" wrapText="1"/>
    </xf>
    <xf numFmtId="165" fontId="51" fillId="4" borderId="7" xfId="57" applyFont="1" applyFill="1" applyBorder="1" applyAlignment="1" applyProtection="1">
      <alignment vertical="center" wrapText="1"/>
    </xf>
    <xf numFmtId="0" fontId="32" fillId="3" borderId="9" xfId="154" applyFont="1" applyFill="1" applyBorder="1" applyAlignment="1" applyProtection="1">
      <alignment vertical="center" wrapText="1"/>
      <protection locked="0"/>
    </xf>
    <xf numFmtId="2" fontId="51" fillId="3" borderId="10" xfId="154" applyNumberFormat="1" applyFont="1" applyFill="1" applyBorder="1" applyAlignment="1" applyProtection="1">
      <alignment horizontal="right" vertical="center"/>
      <protection locked="0"/>
    </xf>
    <xf numFmtId="9" fontId="32" fillId="3" borderId="10" xfId="232" applyFont="1" applyFill="1" applyBorder="1" applyAlignment="1">
      <alignment horizontal="right" vertical="center" wrapText="1"/>
    </xf>
    <xf numFmtId="0" fontId="51" fillId="3" borderId="10" xfId="154" applyFont="1" applyFill="1" applyBorder="1" applyAlignment="1" applyProtection="1">
      <alignment horizontal="right" vertical="center" wrapText="1"/>
      <protection locked="0"/>
    </xf>
    <xf numFmtId="165" fontId="51" fillId="3" borderId="11" xfId="57" applyFont="1" applyFill="1" applyBorder="1" applyAlignment="1" applyProtection="1">
      <alignment horizontal="right" vertical="center" wrapText="1"/>
    </xf>
    <xf numFmtId="0" fontId="32" fillId="3" borderId="12" xfId="154" applyFont="1" applyFill="1" applyBorder="1" applyAlignment="1" applyProtection="1">
      <alignment horizontal="right" vertical="center" wrapText="1"/>
      <protection locked="0"/>
    </xf>
    <xf numFmtId="2" fontId="32" fillId="3" borderId="13" xfId="154" applyNumberFormat="1" applyFont="1" applyFill="1" applyBorder="1" applyAlignment="1" applyProtection="1">
      <alignment horizontal="right" vertical="center"/>
      <protection locked="0"/>
    </xf>
    <xf numFmtId="9" fontId="32" fillId="3" borderId="13" xfId="232" applyFont="1" applyFill="1" applyBorder="1" applyAlignment="1">
      <alignment horizontal="right" vertical="center" wrapText="1"/>
    </xf>
    <xf numFmtId="0" fontId="32" fillId="3" borderId="13" xfId="154" applyFont="1" applyFill="1" applyBorder="1" applyAlignment="1" applyProtection="1">
      <alignment horizontal="right" vertical="center" wrapText="1"/>
      <protection locked="0"/>
    </xf>
    <xf numFmtId="169" fontId="32" fillId="3" borderId="14" xfId="77" applyNumberFormat="1" applyFont="1" applyFill="1" applyBorder="1" applyAlignment="1" applyProtection="1">
      <alignment horizontal="right" vertical="center" wrapText="1"/>
    </xf>
    <xf numFmtId="0" fontId="32" fillId="4" borderId="8" xfId="154" applyFont="1" applyFill="1" applyBorder="1" applyAlignment="1" applyProtection="1">
      <alignment horizontal="right" vertical="center" wrapText="1"/>
      <protection locked="0"/>
    </xf>
    <xf numFmtId="2" fontId="51" fillId="4" borderId="0" xfId="154" applyNumberFormat="1" applyFont="1" applyFill="1" applyBorder="1" applyAlignment="1" applyProtection="1">
      <alignment horizontal="right" vertical="center"/>
      <protection locked="0"/>
    </xf>
    <xf numFmtId="9" fontId="32" fillId="4" borderId="0" xfId="232" applyFont="1" applyFill="1" applyBorder="1" applyAlignment="1">
      <alignment horizontal="right" vertical="center" wrapText="1"/>
    </xf>
    <xf numFmtId="0" fontId="51" fillId="4" borderId="0" xfId="154" applyFont="1" applyFill="1" applyBorder="1" applyAlignment="1" applyProtection="1">
      <alignment horizontal="right" vertical="center" wrapText="1"/>
      <protection locked="0"/>
    </xf>
    <xf numFmtId="167" fontId="51" fillId="4" borderId="7" xfId="77" applyFont="1" applyFill="1" applyBorder="1" applyAlignment="1" applyProtection="1">
      <alignment horizontal="right" vertical="center" wrapText="1"/>
    </xf>
    <xf numFmtId="0" fontId="32" fillId="3" borderId="9" xfId="154" applyFont="1" applyFill="1" applyBorder="1" applyAlignment="1" applyProtection="1">
      <alignment horizontal="right" vertical="center" wrapText="1"/>
      <protection locked="0"/>
    </xf>
    <xf numFmtId="2" fontId="32" fillId="3" borderId="10" xfId="154" applyNumberFormat="1" applyFont="1" applyFill="1" applyBorder="1" applyAlignment="1" applyProtection="1">
      <alignment horizontal="right" vertical="center"/>
      <protection locked="0"/>
    </xf>
    <xf numFmtId="165" fontId="32" fillId="3" borderId="11" xfId="57" applyFont="1" applyFill="1" applyBorder="1" applyAlignment="1" applyProtection="1">
      <alignment horizontal="right" vertical="center" wrapText="1"/>
    </xf>
    <xf numFmtId="2" fontId="51" fillId="3" borderId="13" xfId="154" applyNumberFormat="1" applyFont="1" applyFill="1" applyBorder="1" applyAlignment="1" applyProtection="1">
      <alignment horizontal="right" vertical="center"/>
      <protection locked="0"/>
    </xf>
    <xf numFmtId="169" fontId="32" fillId="3" borderId="13" xfId="154" applyNumberFormat="1" applyFont="1" applyFill="1" applyBorder="1" applyAlignment="1">
      <alignment horizontal="right" vertical="center" wrapText="1"/>
    </xf>
    <xf numFmtId="0" fontId="51" fillId="3" borderId="13" xfId="154" applyFont="1" applyFill="1" applyBorder="1" applyAlignment="1" applyProtection="1">
      <alignment horizontal="right" vertical="center" wrapText="1"/>
      <protection locked="0"/>
    </xf>
    <xf numFmtId="169" fontId="51" fillId="3" borderId="14" xfId="77" applyNumberFormat="1" applyFont="1" applyFill="1" applyBorder="1" applyAlignment="1" applyProtection="1">
      <alignment horizontal="right" vertical="center" wrapText="1"/>
    </xf>
    <xf numFmtId="169" fontId="43" fillId="0" borderId="0" xfId="154" applyNumberFormat="1" applyFont="1" applyProtection="1">
      <protection locked="0"/>
    </xf>
    <xf numFmtId="0" fontId="57" fillId="3" borderId="0" xfId="154" applyFont="1" applyFill="1" applyAlignment="1" applyProtection="1">
      <alignment vertical="center" wrapText="1"/>
      <protection locked="0"/>
    </xf>
    <xf numFmtId="165" fontId="51" fillId="3" borderId="0" xfId="69" applyFont="1" applyFill="1" applyAlignment="1" applyProtection="1">
      <alignment vertical="center" wrapText="1"/>
      <protection locked="0"/>
    </xf>
    <xf numFmtId="0" fontId="59" fillId="0" borderId="0" xfId="154" applyFont="1" applyProtection="1">
      <protection locked="0"/>
    </xf>
    <xf numFmtId="165" fontId="32" fillId="3" borderId="0" xfId="69" applyFont="1" applyFill="1" applyAlignment="1" applyProtection="1">
      <alignment vertical="center"/>
      <protection locked="0"/>
    </xf>
    <xf numFmtId="0" fontId="60" fillId="3" borderId="7" xfId="154" applyFont="1" applyFill="1" applyBorder="1" applyAlignment="1" applyProtection="1">
      <alignment horizontal="left" vertical="center" wrapText="1"/>
      <protection locked="0"/>
    </xf>
    <xf numFmtId="165" fontId="51" fillId="3" borderId="0" xfId="69" applyFont="1" applyFill="1" applyBorder="1" applyAlignment="1" applyProtection="1">
      <alignment vertical="center" wrapText="1"/>
      <protection locked="0"/>
    </xf>
    <xf numFmtId="49" fontId="52" fillId="6" borderId="25" xfId="154" applyNumberFormat="1" applyFont="1" applyFill="1" applyBorder="1" applyAlignment="1" applyProtection="1">
      <alignment horizontal="center" vertical="center" wrapText="1"/>
      <protection locked="0"/>
    </xf>
    <xf numFmtId="49" fontId="53" fillId="6" borderId="9" xfId="154" applyNumberFormat="1" applyFont="1" applyFill="1" applyBorder="1" applyAlignment="1" applyProtection="1">
      <alignment horizontal="center" vertical="center" wrapText="1"/>
      <protection locked="0"/>
    </xf>
    <xf numFmtId="49" fontId="54" fillId="6" borderId="31" xfId="154" applyNumberFormat="1" applyFont="1" applyFill="1" applyBorder="1" applyAlignment="1" applyProtection="1">
      <alignment horizontal="center" vertical="center" wrapText="1"/>
      <protection locked="0"/>
    </xf>
    <xf numFmtId="165" fontId="53" fillId="6" borderId="32" xfId="57" applyFont="1" applyFill="1" applyBorder="1" applyAlignment="1" applyProtection="1">
      <alignment horizontal="center" vertical="center" wrapText="1"/>
      <protection locked="0"/>
    </xf>
    <xf numFmtId="165" fontId="53" fillId="6" borderId="30" xfId="57" applyFont="1" applyFill="1" applyBorder="1" applyAlignment="1" applyProtection="1">
      <alignment horizontal="center" vertical="center" wrapText="1"/>
      <protection locked="0"/>
    </xf>
    <xf numFmtId="49" fontId="53" fillId="6" borderId="11" xfId="154" applyNumberFormat="1" applyFont="1" applyFill="1" applyBorder="1" applyAlignment="1" applyProtection="1">
      <alignment horizontal="center" vertical="center" wrapText="1"/>
      <protection locked="0"/>
    </xf>
    <xf numFmtId="49" fontId="53" fillId="6" borderId="25" xfId="154" applyNumberFormat="1" applyFont="1" applyFill="1" applyBorder="1" applyAlignment="1" applyProtection="1">
      <alignment horizontal="center" vertical="center" wrapText="1"/>
      <protection locked="0"/>
    </xf>
    <xf numFmtId="165" fontId="53" fillId="6" borderId="11" xfId="66" applyFont="1" applyFill="1" applyBorder="1" applyAlignment="1" applyProtection="1">
      <alignment horizontal="center" vertical="center" wrapText="1"/>
      <protection locked="0"/>
    </xf>
    <xf numFmtId="0" fontId="38" fillId="0" borderId="22" xfId="138" applyFont="1" applyBorder="1" applyAlignment="1" applyProtection="1">
      <alignment vertical="center"/>
      <protection locked="0"/>
    </xf>
    <xf numFmtId="0" fontId="40" fillId="3" borderId="22" xfId="0" applyFont="1" applyFill="1" applyBorder="1" applyAlignment="1">
      <alignment horizontal="center" vertical="center" wrapText="1"/>
    </xf>
    <xf numFmtId="165" fontId="51" fillId="3" borderId="22" xfId="69" applyFont="1" applyFill="1" applyBorder="1" applyAlignment="1" applyProtection="1">
      <alignment vertical="center" wrapText="1"/>
    </xf>
    <xf numFmtId="167" fontId="51" fillId="3" borderId="22" xfId="77" applyFont="1" applyFill="1" applyBorder="1" applyAlignment="1" applyProtection="1">
      <alignment horizontal="center" vertical="center" wrapText="1"/>
      <protection locked="0"/>
    </xf>
    <xf numFmtId="0" fontId="43" fillId="7" borderId="22" xfId="174" applyNumberFormat="1" applyFont="1" applyFill="1" applyBorder="1" applyAlignment="1">
      <alignment horizontal="left" vertical="center" wrapText="1"/>
    </xf>
    <xf numFmtId="0" fontId="43" fillId="0" borderId="22" xfId="174" applyNumberFormat="1" applyFont="1" applyFill="1" applyBorder="1" applyAlignment="1">
      <alignment horizontal="left" vertical="center" wrapText="1"/>
    </xf>
    <xf numFmtId="0" fontId="39" fillId="3" borderId="22" xfId="0" applyFont="1" applyFill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167" fontId="32" fillId="0" borderId="22" xfId="77" applyFont="1" applyFill="1" applyBorder="1" applyAlignment="1" applyProtection="1">
      <alignment horizontal="center" vertical="center" wrapText="1"/>
      <protection locked="0"/>
    </xf>
    <xf numFmtId="0" fontId="43" fillId="3" borderId="22" xfId="174" applyNumberFormat="1" applyFont="1" applyFill="1" applyBorder="1" applyAlignment="1">
      <alignment horizontal="left" vertical="center" wrapText="1"/>
    </xf>
    <xf numFmtId="0" fontId="32" fillId="3" borderId="22" xfId="174" applyNumberFormat="1" applyFont="1" applyFill="1" applyBorder="1" applyAlignment="1">
      <alignment horizontal="left" vertical="center" wrapText="1"/>
    </xf>
    <xf numFmtId="0" fontId="23" fillId="3" borderId="22" xfId="0" applyFont="1" applyFill="1" applyBorder="1" applyAlignment="1">
      <alignment horizontal="center" vertical="center" wrapText="1"/>
    </xf>
    <xf numFmtId="0" fontId="43" fillId="3" borderId="22" xfId="0" applyFont="1" applyFill="1" applyBorder="1"/>
    <xf numFmtId="169" fontId="32" fillId="0" borderId="22" xfId="77" applyNumberFormat="1" applyFont="1" applyFill="1" applyBorder="1" applyAlignment="1" applyProtection="1">
      <alignment horizontal="center" vertical="center" wrapText="1"/>
    </xf>
    <xf numFmtId="0" fontId="40" fillId="0" borderId="22" xfId="0" applyFont="1" applyFill="1" applyBorder="1" applyAlignment="1">
      <alignment horizontal="center" vertical="center" wrapText="1"/>
    </xf>
    <xf numFmtId="165" fontId="51" fillId="0" borderId="22" xfId="57" applyFont="1" applyFill="1" applyBorder="1" applyAlignment="1" applyProtection="1">
      <alignment horizontal="center" vertical="center" wrapText="1"/>
    </xf>
    <xf numFmtId="165" fontId="32" fillId="0" borderId="22" xfId="57" applyFont="1" applyFill="1" applyBorder="1" applyAlignment="1" applyProtection="1">
      <alignment horizontal="center" vertical="center" wrapText="1"/>
    </xf>
    <xf numFmtId="165" fontId="51" fillId="0" borderId="22" xfId="57" applyFont="1" applyFill="1" applyBorder="1" applyAlignment="1" applyProtection="1">
      <alignment vertical="center" wrapText="1"/>
    </xf>
    <xf numFmtId="165" fontId="51" fillId="0" borderId="22" xfId="69" applyFont="1" applyFill="1" applyBorder="1" applyAlignment="1" applyProtection="1">
      <alignment vertical="center" wrapText="1"/>
    </xf>
    <xf numFmtId="0" fontId="59" fillId="0" borderId="0" xfId="154" applyFont="1" applyFill="1" applyProtection="1">
      <protection locked="0"/>
    </xf>
    <xf numFmtId="167" fontId="51" fillId="0" borderId="22" xfId="77" applyFont="1" applyFill="1" applyBorder="1" applyAlignment="1" applyProtection="1">
      <alignment horizontal="center" vertical="center" wrapText="1"/>
      <protection locked="0"/>
    </xf>
    <xf numFmtId="0" fontId="51" fillId="0" borderId="22" xfId="154" applyFont="1" applyFill="1" applyBorder="1" applyAlignment="1" applyProtection="1">
      <alignment vertical="center" wrapText="1"/>
      <protection locked="0"/>
    </xf>
    <xf numFmtId="165" fontId="51" fillId="0" borderId="22" xfId="57" applyFont="1" applyFill="1" applyBorder="1" applyAlignment="1" applyProtection="1">
      <alignment horizontal="center" vertical="center" wrapText="1"/>
      <protection locked="0"/>
    </xf>
    <xf numFmtId="175" fontId="59" fillId="0" borderId="22" xfId="147" applyNumberFormat="1" applyFont="1" applyBorder="1"/>
    <xf numFmtId="0" fontId="43" fillId="0" borderId="0" xfId="154" applyFont="1" applyAlignment="1" applyProtection="1">
      <alignment wrapText="1"/>
      <protection locked="0"/>
    </xf>
    <xf numFmtId="165" fontId="51" fillId="4" borderId="13" xfId="154" applyNumberFormat="1" applyFont="1" applyFill="1" applyBorder="1" applyAlignment="1" applyProtection="1">
      <alignment vertical="center"/>
    </xf>
    <xf numFmtId="0" fontId="51" fillId="4" borderId="14" xfId="154" applyFont="1" applyFill="1" applyBorder="1" applyAlignment="1" applyProtection="1">
      <alignment vertical="center"/>
    </xf>
    <xf numFmtId="165" fontId="59" fillId="0" borderId="0" xfId="69" applyFont="1" applyProtection="1">
      <protection locked="0"/>
    </xf>
    <xf numFmtId="167" fontId="59" fillId="0" borderId="0" xfId="77" applyFont="1" applyProtection="1">
      <protection locked="0"/>
    </xf>
    <xf numFmtId="9" fontId="32" fillId="3" borderId="3" xfId="154" applyNumberFormat="1" applyFont="1" applyFill="1" applyBorder="1" applyAlignment="1" applyProtection="1">
      <alignment vertical="center" wrapText="1"/>
      <protection locked="0"/>
    </xf>
    <xf numFmtId="0" fontId="59" fillId="0" borderId="0" xfId="154" applyFont="1" applyAlignment="1" applyProtection="1">
      <alignment wrapText="1"/>
      <protection locked="0"/>
    </xf>
    <xf numFmtId="0" fontId="32" fillId="3" borderId="3" xfId="154" applyFont="1" applyFill="1" applyBorder="1" applyAlignment="1" applyProtection="1">
      <alignment vertical="center" wrapText="1"/>
      <protection locked="0"/>
    </xf>
    <xf numFmtId="0" fontId="32" fillId="4" borderId="0" xfId="154" applyFont="1" applyFill="1" applyBorder="1" applyAlignment="1" applyProtection="1">
      <alignment vertical="center" wrapText="1"/>
      <protection locked="0"/>
    </xf>
    <xf numFmtId="9" fontId="32" fillId="3" borderId="10" xfId="154" applyNumberFormat="1" applyFont="1" applyFill="1" applyBorder="1" applyAlignment="1" applyProtection="1">
      <alignment horizontal="right" vertical="center" wrapText="1"/>
      <protection locked="0"/>
    </xf>
    <xf numFmtId="2" fontId="32" fillId="3" borderId="13" xfId="154" applyNumberFormat="1" applyFont="1" applyFill="1" applyBorder="1" applyAlignment="1" applyProtection="1">
      <alignment horizontal="right" vertical="center" wrapText="1"/>
      <protection locked="0"/>
    </xf>
    <xf numFmtId="2" fontId="32" fillId="4" borderId="0" xfId="154" applyNumberFormat="1" applyFont="1" applyFill="1" applyBorder="1" applyAlignment="1" applyProtection="1">
      <alignment horizontal="right" vertical="center" wrapText="1"/>
      <protection locked="0"/>
    </xf>
    <xf numFmtId="0" fontId="32" fillId="3" borderId="13" xfId="154" applyNumberFormat="1" applyFont="1" applyFill="1" applyBorder="1" applyAlignment="1" applyProtection="1">
      <alignment horizontal="right" vertical="center" wrapText="1"/>
      <protection locked="0"/>
    </xf>
    <xf numFmtId="10" fontId="32" fillId="4" borderId="0" xfId="154" applyNumberFormat="1" applyFont="1" applyFill="1" applyBorder="1" applyAlignment="1" applyProtection="1">
      <alignment horizontal="right" vertical="center" wrapText="1"/>
      <protection locked="0"/>
    </xf>
    <xf numFmtId="167" fontId="53" fillId="6" borderId="22" xfId="77" applyFont="1" applyFill="1" applyBorder="1" applyAlignment="1" applyProtection="1">
      <alignment horizontal="center" vertical="center" wrapText="1"/>
      <protection locked="0"/>
    </xf>
    <xf numFmtId="167" fontId="53" fillId="6" borderId="33" xfId="77" applyFont="1" applyFill="1" applyBorder="1" applyAlignment="1" applyProtection="1">
      <alignment horizontal="center" vertical="center" wrapText="1"/>
      <protection locked="0"/>
    </xf>
    <xf numFmtId="167" fontId="53" fillId="6" borderId="25" xfId="77" applyFont="1" applyFill="1" applyBorder="1" applyAlignment="1" applyProtection="1">
      <alignment horizontal="center" vertical="center" wrapText="1"/>
      <protection locked="0"/>
    </xf>
    <xf numFmtId="0" fontId="43" fillId="4" borderId="22" xfId="196" applyFont="1" applyFill="1" applyBorder="1" applyAlignment="1" applyProtection="1">
      <alignment vertical="center"/>
      <protection locked="0"/>
    </xf>
    <xf numFmtId="0" fontId="0" fillId="0" borderId="22" xfId="0" applyBorder="1" applyAlignment="1">
      <alignment horizontal="center" vertical="center"/>
    </xf>
    <xf numFmtId="165" fontId="59" fillId="0" borderId="0" xfId="154" applyNumberFormat="1" applyFont="1" applyProtection="1">
      <protection locked="0"/>
    </xf>
    <xf numFmtId="0" fontId="40" fillId="3" borderId="22" xfId="174" applyNumberFormat="1" applyFont="1" applyFill="1" applyBorder="1" applyAlignment="1">
      <alignment horizontal="left" vertical="center" wrapText="1"/>
    </xf>
    <xf numFmtId="0" fontId="40" fillId="0" borderId="22" xfId="0" applyFont="1" applyBorder="1" applyAlignment="1">
      <alignment horizontal="center" vertical="center" wrapText="1"/>
    </xf>
    <xf numFmtId="0" fontId="59" fillId="0" borderId="22" xfId="154" applyFont="1" applyBorder="1" applyProtection="1">
      <protection locked="0"/>
    </xf>
    <xf numFmtId="0" fontId="40" fillId="0" borderId="22" xfId="174" applyNumberFormat="1" applyFont="1" applyFill="1" applyBorder="1" applyAlignment="1">
      <alignment horizontal="left" vertical="center" wrapText="1"/>
    </xf>
    <xf numFmtId="165" fontId="59" fillId="0" borderId="0" xfId="154" applyNumberFormat="1" applyFont="1" applyFill="1" applyProtection="1">
      <protection locked="0"/>
    </xf>
    <xf numFmtId="0" fontId="40" fillId="8" borderId="22" xfId="174" applyNumberFormat="1" applyFont="1" applyFill="1" applyBorder="1" applyAlignment="1">
      <alignment horizontal="left" vertical="center" wrapText="1"/>
    </xf>
    <xf numFmtId="0" fontId="23" fillId="3" borderId="22" xfId="174" applyNumberFormat="1" applyFont="1" applyFill="1" applyBorder="1" applyAlignment="1">
      <alignment horizontal="left" vertical="center" wrapText="1"/>
    </xf>
    <xf numFmtId="0" fontId="23" fillId="0" borderId="22" xfId="174" applyNumberFormat="1" applyFont="1" applyFill="1" applyBorder="1" applyAlignment="1">
      <alignment horizontal="left" vertical="center" wrapText="1"/>
    </xf>
    <xf numFmtId="0" fontId="39" fillId="0" borderId="22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 wrapText="1"/>
    </xf>
    <xf numFmtId="0" fontId="51" fillId="3" borderId="22" xfId="154" applyFont="1" applyFill="1" applyBorder="1" applyAlignment="1" applyProtection="1">
      <alignment horizontal="center" vertical="center" wrapText="1"/>
      <protection locked="0"/>
    </xf>
    <xf numFmtId="0" fontId="59" fillId="3" borderId="0" xfId="154" applyFont="1" applyFill="1" applyProtection="1">
      <protection locked="0"/>
    </xf>
    <xf numFmtId="165" fontId="59" fillId="3" borderId="0" xfId="154" applyNumberFormat="1" applyFont="1" applyFill="1" applyProtection="1">
      <protection locked="0"/>
    </xf>
    <xf numFmtId="0" fontId="39" fillId="3" borderId="0" xfId="0" applyFont="1" applyFill="1" applyBorder="1" applyAlignment="1">
      <alignment wrapText="1"/>
    </xf>
    <xf numFmtId="0" fontId="51" fillId="0" borderId="22" xfId="138" applyNumberFormat="1" applyFont="1" applyFill="1" applyBorder="1" applyAlignment="1" applyProtection="1">
      <alignment vertical="center" wrapText="1"/>
      <protection locked="0"/>
    </xf>
    <xf numFmtId="165" fontId="51" fillId="0" borderId="22" xfId="69" applyFont="1" applyFill="1" applyBorder="1" applyAlignment="1" applyProtection="1">
      <alignment vertical="center" wrapText="1"/>
      <protection locked="0"/>
    </xf>
    <xf numFmtId="0" fontId="46" fillId="0" borderId="22" xfId="138" applyFont="1" applyBorder="1" applyAlignment="1" applyProtection="1">
      <alignment vertical="center"/>
      <protection locked="0"/>
    </xf>
    <xf numFmtId="0" fontId="43" fillId="0" borderId="22" xfId="0" applyFont="1" applyFill="1" applyBorder="1" applyAlignment="1">
      <alignment horizontal="center" vertical="center" wrapText="1"/>
    </xf>
    <xf numFmtId="167" fontId="14" fillId="0" borderId="22" xfId="77" applyFont="1" applyFill="1" applyBorder="1" applyAlignment="1" applyProtection="1">
      <alignment horizontal="center" vertical="center" wrapText="1"/>
      <protection locked="0"/>
    </xf>
    <xf numFmtId="167" fontId="15" fillId="3" borderId="22" xfId="77" applyFont="1" applyFill="1" applyBorder="1" applyAlignment="1" applyProtection="1">
      <alignment horizontal="center" vertical="center" wrapText="1"/>
      <protection locked="0"/>
    </xf>
    <xf numFmtId="175" fontId="69" fillId="0" borderId="22" xfId="147" applyNumberFormat="1" applyBorder="1"/>
    <xf numFmtId="167" fontId="14" fillId="3" borderId="22" xfId="77" applyFont="1" applyFill="1" applyBorder="1" applyAlignment="1" applyProtection="1">
      <alignment horizontal="center" vertical="center" wrapText="1"/>
      <protection locked="0"/>
    </xf>
    <xf numFmtId="167" fontId="31" fillId="3" borderId="22" xfId="77" applyFont="1" applyFill="1" applyBorder="1" applyAlignment="1" applyProtection="1">
      <alignment horizontal="center" vertical="center" wrapText="1"/>
      <protection locked="0"/>
    </xf>
    <xf numFmtId="0" fontId="51" fillId="7" borderId="22" xfId="154" applyFont="1" applyFill="1" applyBorder="1" applyAlignment="1" applyProtection="1">
      <alignment horizontal="center" vertical="center" wrapText="1"/>
      <protection locked="0"/>
    </xf>
    <xf numFmtId="0" fontId="43" fillId="7" borderId="22" xfId="0" applyFont="1" applyFill="1" applyBorder="1" applyAlignment="1">
      <alignment horizontal="center" vertical="center" wrapText="1"/>
    </xf>
    <xf numFmtId="165" fontId="32" fillId="7" borderId="22" xfId="57" applyFont="1" applyFill="1" applyBorder="1" applyAlignment="1" applyProtection="1">
      <alignment horizontal="center" vertical="center" wrapText="1"/>
      <protection locked="0"/>
    </xf>
    <xf numFmtId="169" fontId="32" fillId="7" borderId="22" xfId="77" applyNumberFormat="1" applyFont="1" applyFill="1" applyBorder="1" applyAlignment="1" applyProtection="1">
      <alignment horizontal="center" vertical="center" wrapText="1"/>
    </xf>
    <xf numFmtId="165" fontId="51" fillId="7" borderId="22" xfId="57" applyFont="1" applyFill="1" applyBorder="1" applyAlignment="1" applyProtection="1">
      <alignment horizontal="center" vertical="center" wrapText="1"/>
    </xf>
    <xf numFmtId="165" fontId="32" fillId="7" borderId="22" xfId="57" applyFont="1" applyFill="1" applyBorder="1" applyAlignment="1" applyProtection="1">
      <alignment horizontal="center" vertical="center" wrapText="1"/>
    </xf>
    <xf numFmtId="165" fontId="51" fillId="7" borderId="22" xfId="57" applyFont="1" applyFill="1" applyBorder="1" applyAlignment="1" applyProtection="1">
      <alignment vertical="center" wrapText="1"/>
    </xf>
    <xf numFmtId="165" fontId="51" fillId="7" borderId="22" xfId="69" applyFont="1" applyFill="1" applyBorder="1" applyAlignment="1" applyProtection="1">
      <alignment vertical="center" wrapText="1"/>
    </xf>
    <xf numFmtId="167" fontId="14" fillId="7" borderId="22" xfId="77" applyFont="1" applyFill="1" applyBorder="1" applyAlignment="1" applyProtection="1">
      <alignment horizontal="center" vertical="center" wrapText="1"/>
      <protection locked="0"/>
    </xf>
    <xf numFmtId="167" fontId="15" fillId="7" borderId="22" xfId="77" applyFont="1" applyFill="1" applyBorder="1" applyAlignment="1" applyProtection="1">
      <alignment horizontal="center" vertical="center" wrapText="1"/>
      <protection locked="0"/>
    </xf>
    <xf numFmtId="0" fontId="32" fillId="0" borderId="22" xfId="174" applyNumberFormat="1" applyFont="1" applyFill="1" applyBorder="1" applyAlignment="1">
      <alignment horizontal="left" vertical="center" wrapText="1"/>
    </xf>
    <xf numFmtId="0" fontId="43" fillId="0" borderId="22" xfId="0" applyFont="1" applyFill="1" applyBorder="1"/>
    <xf numFmtId="0" fontId="43" fillId="0" borderId="22" xfId="0" applyFont="1" applyFill="1" applyBorder="1" applyAlignment="1">
      <alignment wrapText="1"/>
    </xf>
    <xf numFmtId="0" fontId="43" fillId="3" borderId="22" xfId="0" applyFont="1" applyFill="1" applyBorder="1" applyAlignment="1">
      <alignment horizontal="center" vertical="center" wrapText="1"/>
    </xf>
    <xf numFmtId="169" fontId="14" fillId="3" borderId="4" xfId="77" applyNumberFormat="1" applyFont="1" applyFill="1" applyBorder="1" applyAlignment="1" applyProtection="1">
      <alignment vertical="center" wrapText="1"/>
    </xf>
    <xf numFmtId="49" fontId="51" fillId="3" borderId="31" xfId="154" applyNumberFormat="1" applyFont="1" applyFill="1" applyBorder="1" applyAlignment="1" applyProtection="1">
      <alignment horizontal="center" vertical="center" wrapText="1"/>
    </xf>
    <xf numFmtId="165" fontId="51" fillId="3" borderId="32" xfId="57" applyFont="1" applyFill="1" applyBorder="1" applyAlignment="1" applyProtection="1">
      <alignment horizontal="center" vertical="center" wrapText="1"/>
    </xf>
    <xf numFmtId="165" fontId="51" fillId="3" borderId="30" xfId="57" applyFont="1" applyFill="1" applyBorder="1" applyAlignment="1" applyProtection="1">
      <alignment horizontal="center" vertical="center" wrapText="1"/>
    </xf>
    <xf numFmtId="49" fontId="52" fillId="6" borderId="22" xfId="154" applyNumberFormat="1" applyFont="1" applyFill="1" applyBorder="1" applyAlignment="1" applyProtection="1">
      <alignment horizontal="center" vertical="center" wrapText="1"/>
      <protection locked="0"/>
    </xf>
    <xf numFmtId="49" fontId="53" fillId="6" borderId="22" xfId="154" applyNumberFormat="1" applyFont="1" applyFill="1" applyBorder="1" applyAlignment="1" applyProtection="1">
      <alignment horizontal="center" vertical="center" wrapText="1"/>
      <protection locked="0"/>
    </xf>
    <xf numFmtId="49" fontId="54" fillId="6" borderId="22" xfId="154" applyNumberFormat="1" applyFont="1" applyFill="1" applyBorder="1" applyAlignment="1" applyProtection="1">
      <alignment horizontal="center" vertical="center" wrapText="1"/>
      <protection locked="0"/>
    </xf>
    <xf numFmtId="165" fontId="53" fillId="6" borderId="22" xfId="57" applyFont="1" applyFill="1" applyBorder="1" applyAlignment="1" applyProtection="1">
      <alignment horizontal="center" vertical="center" wrapText="1"/>
      <protection locked="0"/>
    </xf>
    <xf numFmtId="165" fontId="53" fillId="6" borderId="22" xfId="66" applyFont="1" applyFill="1" applyBorder="1" applyAlignment="1" applyProtection="1">
      <alignment horizontal="center" vertical="center" wrapText="1"/>
      <protection locked="0"/>
    </xf>
    <xf numFmtId="0" fontId="37" fillId="0" borderId="22" xfId="138" applyNumberFormat="1" applyFont="1" applyFill="1" applyBorder="1" applyAlignment="1" applyProtection="1">
      <alignment vertical="center" wrapText="1"/>
      <protection locked="0"/>
    </xf>
    <xf numFmtId="165" fontId="37" fillId="0" borderId="22" xfId="69" applyFont="1" applyFill="1" applyBorder="1" applyAlignment="1" applyProtection="1">
      <alignment vertical="center" wrapText="1"/>
      <protection locked="0"/>
    </xf>
    <xf numFmtId="0" fontId="23" fillId="8" borderId="22" xfId="174" applyNumberFormat="1" applyFont="1" applyFill="1" applyBorder="1" applyAlignment="1">
      <alignment horizontal="left" vertical="center" wrapText="1"/>
    </xf>
    <xf numFmtId="167" fontId="43" fillId="0" borderId="22" xfId="77" applyFont="1" applyFill="1" applyBorder="1" applyAlignment="1" applyProtection="1">
      <alignment horizontal="center" vertical="center" wrapText="1"/>
      <protection locked="0"/>
    </xf>
    <xf numFmtId="0" fontId="64" fillId="3" borderId="22" xfId="174" applyNumberFormat="1" applyFont="1" applyFill="1" applyBorder="1" applyAlignment="1">
      <alignment horizontal="left" vertical="center" wrapText="1"/>
    </xf>
    <xf numFmtId="0" fontId="40" fillId="7" borderId="22" xfId="174" applyNumberFormat="1" applyFont="1" applyFill="1" applyBorder="1" applyAlignment="1">
      <alignment horizontal="left" vertical="center" wrapText="1"/>
    </xf>
    <xf numFmtId="0" fontId="0" fillId="0" borderId="34" xfId="0" applyBorder="1" applyAlignment="1">
      <alignment horizontal="center" vertical="center"/>
    </xf>
    <xf numFmtId="0" fontId="37" fillId="0" borderId="22" xfId="196" applyNumberFormat="1" applyFont="1" applyFill="1" applyBorder="1" applyAlignment="1" applyProtection="1">
      <alignment vertical="center" wrapText="1"/>
      <protection locked="0"/>
    </xf>
    <xf numFmtId="0" fontId="44" fillId="0" borderId="22" xfId="230" applyFont="1" applyBorder="1" applyAlignment="1">
      <alignment vertical="center"/>
    </xf>
    <xf numFmtId="0" fontId="45" fillId="0" borderId="22" xfId="230" applyFont="1" applyBorder="1" applyAlignment="1">
      <alignment vertical="center"/>
    </xf>
    <xf numFmtId="165" fontId="45" fillId="0" borderId="22" xfId="57" applyFont="1" applyBorder="1" applyAlignment="1">
      <alignment vertical="center"/>
    </xf>
    <xf numFmtId="165" fontId="37" fillId="0" borderId="22" xfId="57" applyFont="1" applyFill="1" applyBorder="1" applyAlignment="1" applyProtection="1">
      <alignment vertical="center" wrapText="1"/>
      <protection locked="0"/>
    </xf>
    <xf numFmtId="165" fontId="37" fillId="0" borderId="22" xfId="66" applyFont="1" applyFill="1" applyBorder="1" applyAlignment="1" applyProtection="1">
      <alignment vertical="center" wrapText="1"/>
      <protection locked="0"/>
    </xf>
    <xf numFmtId="167" fontId="38" fillId="0" borderId="22" xfId="196" applyNumberFormat="1" applyFont="1" applyBorder="1" applyAlignment="1" applyProtection="1">
      <alignment vertical="center"/>
      <protection locked="0"/>
    </xf>
    <xf numFmtId="0" fontId="38" fillId="0" borderId="22" xfId="196" applyFont="1" applyBorder="1" applyAlignment="1" applyProtection="1">
      <alignment vertical="center"/>
      <protection locked="0"/>
    </xf>
    <xf numFmtId="0" fontId="65" fillId="0" borderId="22" xfId="196" applyFont="1" applyFill="1" applyBorder="1" applyAlignment="1" applyProtection="1">
      <alignment horizontal="center" vertical="center" wrapText="1"/>
      <protection locked="0"/>
    </xf>
    <xf numFmtId="165" fontId="40" fillId="0" borderId="22" xfId="57" applyFont="1" applyFill="1" applyBorder="1" applyAlignment="1">
      <alignment horizontal="center"/>
    </xf>
    <xf numFmtId="0" fontId="42" fillId="3" borderId="22" xfId="230" applyFont="1" applyFill="1" applyBorder="1" applyAlignment="1">
      <alignment wrapText="1"/>
    </xf>
    <xf numFmtId="167" fontId="32" fillId="8" borderId="22" xfId="77" applyNumberFormat="1" applyFont="1" applyFill="1" applyBorder="1" applyAlignment="1" applyProtection="1">
      <alignment horizontal="center" vertical="center" wrapText="1"/>
      <protection locked="0"/>
    </xf>
    <xf numFmtId="0" fontId="42" fillId="8" borderId="22" xfId="230" applyFont="1" applyFill="1" applyBorder="1" applyAlignment="1">
      <alignment wrapText="1"/>
    </xf>
    <xf numFmtId="165" fontId="40" fillId="0" borderId="22" xfId="57" applyFont="1" applyFill="1" applyBorder="1" applyAlignment="1">
      <alignment vertical="center"/>
    </xf>
    <xf numFmtId="165" fontId="59" fillId="0" borderId="0" xfId="66" applyFont="1" applyProtection="1">
      <protection locked="0"/>
    </xf>
    <xf numFmtId="169" fontId="32" fillId="3" borderId="4" xfId="77" applyNumberFormat="1" applyFont="1" applyFill="1" applyBorder="1" applyAlignment="1" applyProtection="1">
      <alignment vertical="center" wrapText="1"/>
    </xf>
    <xf numFmtId="165" fontId="32" fillId="4" borderId="7" xfId="57" applyFont="1" applyFill="1" applyBorder="1" applyAlignment="1" applyProtection="1">
      <alignment vertical="center"/>
    </xf>
    <xf numFmtId="165" fontId="32" fillId="4" borderId="7" xfId="57" applyFont="1" applyFill="1" applyBorder="1" applyAlignment="1" applyProtection="1">
      <alignment vertical="center" wrapText="1"/>
    </xf>
    <xf numFmtId="167" fontId="32" fillId="4" borderId="7" xfId="77" applyFont="1" applyFill="1" applyBorder="1" applyAlignment="1" applyProtection="1">
      <alignment horizontal="right" vertical="center" wrapText="1"/>
    </xf>
    <xf numFmtId="169" fontId="66" fillId="3" borderId="13" xfId="154" applyNumberFormat="1" applyFont="1" applyFill="1" applyBorder="1" applyAlignment="1">
      <alignment horizontal="right" vertical="center" wrapText="1"/>
    </xf>
    <xf numFmtId="169" fontId="59" fillId="0" borderId="0" xfId="154" applyNumberFormat="1" applyFont="1" applyProtection="1">
      <protection locked="0"/>
    </xf>
    <xf numFmtId="0" fontId="42" fillId="0" borderId="22" xfId="230" applyFont="1" applyFill="1" applyBorder="1" applyAlignment="1">
      <alignment horizontal="left" vertical="center" wrapText="1"/>
    </xf>
    <xf numFmtId="165" fontId="40" fillId="0" borderId="22" xfId="57" applyFont="1" applyFill="1" applyBorder="1" applyAlignment="1">
      <alignment horizontal="center" vertical="center"/>
    </xf>
    <xf numFmtId="165" fontId="51" fillId="3" borderId="22" xfId="66" applyFont="1" applyFill="1" applyBorder="1" applyAlignment="1" applyProtection="1">
      <alignment horizontal="center" vertical="center" wrapText="1"/>
    </xf>
    <xf numFmtId="165" fontId="51" fillId="3" borderId="0" xfId="66" applyFont="1" applyFill="1" applyBorder="1" applyAlignment="1" applyProtection="1">
      <alignment horizontal="center" vertical="center" wrapText="1"/>
      <protection locked="0"/>
    </xf>
    <xf numFmtId="167" fontId="43" fillId="0" borderId="22" xfId="77" applyNumberFormat="1" applyFont="1" applyFill="1" applyBorder="1" applyAlignment="1" applyProtection="1">
      <alignment horizontal="center" vertical="center" wrapText="1"/>
      <protection locked="0"/>
    </xf>
    <xf numFmtId="0" fontId="67" fillId="5" borderId="5" xfId="0" applyFont="1" applyFill="1" applyBorder="1" applyAlignment="1">
      <alignment vertical="center"/>
    </xf>
    <xf numFmtId="0" fontId="19" fillId="0" borderId="17" xfId="0" applyFont="1" applyBorder="1" applyAlignment="1">
      <alignment vertical="center"/>
    </xf>
    <xf numFmtId="169" fontId="67" fillId="0" borderId="5" xfId="0" applyNumberFormat="1" applyFont="1" applyBorder="1" applyAlignment="1">
      <alignment vertical="center"/>
    </xf>
    <xf numFmtId="169" fontId="67" fillId="3" borderId="5" xfId="0" applyNumberFormat="1" applyFont="1" applyFill="1" applyBorder="1" applyAlignment="1">
      <alignment vertical="center"/>
    </xf>
    <xf numFmtId="10" fontId="67" fillId="0" borderId="5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22" xfId="0" applyFont="1" applyBorder="1" applyAlignment="1">
      <alignment vertical="center"/>
    </xf>
    <xf numFmtId="0" fontId="56" fillId="8" borderId="22" xfId="230" applyFont="1" applyFill="1" applyBorder="1" applyAlignment="1">
      <alignment wrapText="1"/>
    </xf>
    <xf numFmtId="167" fontId="43" fillId="3" borderId="22" xfId="196" applyNumberFormat="1" applyFont="1" applyFill="1" applyBorder="1" applyAlignment="1" applyProtection="1">
      <alignment vertical="center"/>
      <protection locked="0"/>
    </xf>
    <xf numFmtId="165" fontId="43" fillId="7" borderId="22" xfId="57" applyFont="1" applyFill="1" applyBorder="1" applyAlignment="1">
      <alignment horizontal="center"/>
    </xf>
    <xf numFmtId="0" fontId="56" fillId="9" borderId="22" xfId="230" applyFont="1" applyFill="1" applyBorder="1" applyAlignment="1">
      <alignment vertical="center" wrapText="1"/>
    </xf>
    <xf numFmtId="0" fontId="56" fillId="7" borderId="22" xfId="230" applyFont="1" applyFill="1" applyBorder="1" applyAlignment="1">
      <alignment vertical="center" wrapText="1"/>
    </xf>
    <xf numFmtId="0" fontId="56" fillId="7" borderId="22" xfId="230" applyFont="1" applyFill="1" applyBorder="1" applyAlignment="1">
      <alignment wrapText="1"/>
    </xf>
    <xf numFmtId="167" fontId="43" fillId="3" borderId="22" xfId="77" applyNumberFormat="1" applyFont="1" applyFill="1" applyBorder="1" applyAlignment="1" applyProtection="1">
      <alignment horizontal="center" vertical="center" wrapText="1"/>
      <protection locked="0"/>
    </xf>
    <xf numFmtId="0" fontId="59" fillId="0" borderId="0" xfId="154" applyFont="1" applyAlignment="1" applyProtection="1">
      <alignment vertical="center"/>
      <protection locked="0"/>
    </xf>
    <xf numFmtId="49" fontId="32" fillId="3" borderId="21" xfId="154" applyNumberFormat="1" applyFont="1" applyFill="1" applyBorder="1" applyAlignment="1" applyProtection="1">
      <alignment horizontal="center" vertical="center" wrapText="1"/>
    </xf>
    <xf numFmtId="167" fontId="54" fillId="6" borderId="15" xfId="77" applyFont="1" applyFill="1" applyBorder="1" applyAlignment="1" applyProtection="1">
      <alignment horizontal="center" vertical="center" wrapText="1"/>
      <protection locked="0"/>
    </xf>
    <xf numFmtId="165" fontId="59" fillId="0" borderId="22" xfId="154" applyNumberFormat="1" applyFont="1" applyBorder="1" applyAlignment="1" applyProtection="1">
      <alignment vertical="center"/>
      <protection locked="0"/>
    </xf>
    <xf numFmtId="0" fontId="9" fillId="0" borderId="0" xfId="154" applyFont="1" applyAlignment="1" applyProtection="1">
      <alignment vertical="center"/>
      <protection locked="0"/>
    </xf>
    <xf numFmtId="0" fontId="46" fillId="0" borderId="0" xfId="138" applyFont="1" applyAlignment="1" applyProtection="1">
      <alignment vertical="center"/>
      <protection locked="0"/>
    </xf>
    <xf numFmtId="0" fontId="9" fillId="0" borderId="22" xfId="154" applyFont="1" applyBorder="1" applyAlignment="1" applyProtection="1">
      <alignment vertical="center"/>
      <protection locked="0"/>
    </xf>
    <xf numFmtId="165" fontId="51" fillId="4" borderId="14" xfId="154" applyNumberFormat="1" applyFont="1" applyFill="1" applyBorder="1" applyAlignment="1" applyProtection="1">
      <alignment vertical="center"/>
      <protection locked="0"/>
    </xf>
    <xf numFmtId="166" fontId="19" fillId="0" borderId="2" xfId="57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19" fillId="3" borderId="22" xfId="0" applyFont="1" applyFill="1" applyBorder="1" applyAlignment="1">
      <alignment horizontal="left" vertical="center"/>
    </xf>
    <xf numFmtId="0" fontId="28" fillId="3" borderId="22" xfId="0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55" fillId="0" borderId="22" xfId="230" applyFont="1" applyBorder="1" applyAlignment="1">
      <alignment horizontal="center" vertical="center"/>
    </xf>
    <xf numFmtId="165" fontId="51" fillId="3" borderId="25" xfId="57" applyFont="1" applyFill="1" applyBorder="1" applyAlignment="1" applyProtection="1">
      <alignment horizontal="center" vertical="center" wrapText="1"/>
    </xf>
    <xf numFmtId="165" fontId="51" fillId="3" borderId="21" xfId="57" applyFont="1" applyFill="1" applyBorder="1" applyAlignment="1" applyProtection="1">
      <alignment horizontal="center" vertical="center" wrapText="1"/>
    </xf>
    <xf numFmtId="165" fontId="51" fillId="3" borderId="25" xfId="66" applyFont="1" applyFill="1" applyBorder="1" applyAlignment="1" applyProtection="1">
      <alignment horizontal="center" vertical="center" wrapText="1"/>
    </xf>
    <xf numFmtId="165" fontId="51" fillId="3" borderId="21" xfId="66" applyFont="1" applyFill="1" applyBorder="1" applyAlignment="1" applyProtection="1">
      <alignment horizontal="center" vertical="center" wrapText="1"/>
    </xf>
    <xf numFmtId="0" fontId="51" fillId="3" borderId="2" xfId="154" applyFont="1" applyFill="1" applyBorder="1" applyAlignment="1" applyProtection="1">
      <alignment horizontal="center" vertical="center" wrapText="1"/>
    </xf>
    <xf numFmtId="0" fontId="51" fillId="3" borderId="4" xfId="154" applyFont="1" applyFill="1" applyBorder="1" applyAlignment="1" applyProtection="1">
      <alignment horizontal="center" vertical="center" wrapText="1"/>
    </xf>
    <xf numFmtId="167" fontId="51" fillId="3" borderId="25" xfId="77" applyFont="1" applyFill="1" applyBorder="1" applyAlignment="1" applyProtection="1">
      <alignment horizontal="center" vertical="center" wrapText="1"/>
    </xf>
    <xf numFmtId="167" fontId="51" fillId="3" borderId="21" xfId="77" applyFont="1" applyFill="1" applyBorder="1" applyAlignment="1" applyProtection="1">
      <alignment horizontal="center" vertical="center" wrapText="1"/>
    </xf>
    <xf numFmtId="167" fontId="51" fillId="3" borderId="9" xfId="77" applyFont="1" applyFill="1" applyBorder="1" applyAlignment="1" applyProtection="1">
      <alignment horizontal="center" vertical="center" wrapText="1"/>
    </xf>
    <xf numFmtId="167" fontId="51" fillId="3" borderId="12" xfId="77" applyFont="1" applyFill="1" applyBorder="1" applyAlignment="1" applyProtection="1">
      <alignment horizontal="center" vertical="center" wrapText="1"/>
    </xf>
    <xf numFmtId="0" fontId="51" fillId="4" borderId="9" xfId="196" applyNumberFormat="1" applyFont="1" applyFill="1" applyBorder="1" applyAlignment="1" applyProtection="1">
      <alignment horizontal="center" vertical="center" wrapText="1"/>
      <protection locked="0"/>
    </xf>
    <xf numFmtId="0" fontId="51" fillId="4" borderId="10" xfId="196" applyNumberFormat="1" applyFont="1" applyFill="1" applyBorder="1" applyAlignment="1" applyProtection="1">
      <alignment horizontal="center" vertical="center" wrapText="1"/>
      <protection locked="0"/>
    </xf>
    <xf numFmtId="167" fontId="32" fillId="3" borderId="25" xfId="77" applyFont="1" applyFill="1" applyBorder="1" applyAlignment="1" applyProtection="1">
      <alignment horizontal="center" vertical="center" wrapText="1"/>
    </xf>
    <xf numFmtId="167" fontId="32" fillId="3" borderId="21" xfId="77" applyFont="1" applyFill="1" applyBorder="1" applyAlignment="1" applyProtection="1">
      <alignment horizontal="center" vertical="center" wrapText="1"/>
    </xf>
    <xf numFmtId="0" fontId="32" fillId="3" borderId="13" xfId="154" applyFont="1" applyFill="1" applyBorder="1" applyAlignment="1" applyProtection="1">
      <alignment horizontal="left" vertical="center" wrapText="1"/>
      <protection locked="0"/>
    </xf>
    <xf numFmtId="0" fontId="32" fillId="3" borderId="0" xfId="154" applyFont="1" applyFill="1" applyBorder="1" applyAlignment="1" applyProtection="1">
      <alignment horizontal="left" vertical="center" wrapText="1"/>
      <protection locked="0"/>
    </xf>
    <xf numFmtId="1" fontId="51" fillId="3" borderId="25" xfId="154" applyNumberFormat="1" applyFont="1" applyFill="1" applyBorder="1" applyAlignment="1" applyProtection="1">
      <alignment horizontal="center" vertical="center" wrapText="1"/>
    </xf>
    <xf numFmtId="1" fontId="51" fillId="3" borderId="21" xfId="154" applyNumberFormat="1" applyFont="1" applyFill="1" applyBorder="1" applyAlignment="1" applyProtection="1">
      <alignment horizontal="center" vertical="center" wrapText="1"/>
    </xf>
    <xf numFmtId="2" fontId="32" fillId="3" borderId="36" xfId="154" applyNumberFormat="1" applyFont="1" applyFill="1" applyBorder="1" applyAlignment="1" applyProtection="1">
      <alignment horizontal="center" vertical="center" wrapText="1"/>
    </xf>
    <xf numFmtId="2" fontId="32" fillId="3" borderId="37" xfId="154" applyNumberFormat="1" applyFont="1" applyFill="1" applyBorder="1" applyAlignment="1" applyProtection="1">
      <alignment horizontal="center" vertical="center" wrapText="1"/>
    </xf>
    <xf numFmtId="165" fontId="51" fillId="3" borderId="38" xfId="57" applyFont="1" applyFill="1" applyBorder="1" applyAlignment="1" applyProtection="1">
      <alignment horizontal="center" vertical="center" wrapText="1"/>
    </xf>
    <xf numFmtId="165" fontId="51" fillId="3" borderId="39" xfId="57" applyFont="1" applyFill="1" applyBorder="1" applyAlignment="1" applyProtection="1">
      <alignment horizontal="center" vertical="center" wrapText="1"/>
    </xf>
    <xf numFmtId="0" fontId="51" fillId="3" borderId="3" xfId="154" applyFont="1" applyFill="1" applyBorder="1" applyAlignment="1" applyProtection="1">
      <alignment horizontal="center" vertical="center" wrapText="1"/>
    </xf>
    <xf numFmtId="0" fontId="32" fillId="3" borderId="0" xfId="154" applyFont="1" applyFill="1" applyAlignment="1" applyProtection="1">
      <alignment horizontal="left" vertical="center" wrapText="1"/>
      <protection locked="0"/>
    </xf>
    <xf numFmtId="0" fontId="50" fillId="0" borderId="0" xfId="154" applyFont="1" applyFill="1" applyBorder="1" applyAlignment="1" applyProtection="1">
      <alignment horizontal="center" vertical="center" wrapText="1"/>
      <protection locked="0"/>
    </xf>
    <xf numFmtId="0" fontId="51" fillId="3" borderId="0" xfId="154" applyFont="1" applyFill="1" applyAlignment="1" applyProtection="1">
      <alignment horizontal="left" vertical="center"/>
      <protection locked="0"/>
    </xf>
    <xf numFmtId="0" fontId="43" fillId="0" borderId="0" xfId="154" applyFont="1" applyAlignment="1" applyProtection="1">
      <alignment vertical="center"/>
      <protection locked="0"/>
    </xf>
    <xf numFmtId="0" fontId="51" fillId="3" borderId="12" xfId="154" applyFont="1" applyFill="1" applyBorder="1" applyAlignment="1" applyProtection="1">
      <alignment horizontal="center" vertical="center" wrapText="1"/>
      <protection locked="0"/>
    </xf>
    <xf numFmtId="0" fontId="51" fillId="3" borderId="13" xfId="154" applyFont="1" applyFill="1" applyBorder="1" applyAlignment="1" applyProtection="1">
      <alignment horizontal="center" vertical="center" wrapText="1"/>
      <protection locked="0"/>
    </xf>
    <xf numFmtId="0" fontId="51" fillId="3" borderId="14" xfId="154" applyFont="1" applyFill="1" applyBorder="1" applyAlignment="1" applyProtection="1">
      <alignment horizontal="center" vertical="center" wrapText="1"/>
      <protection locked="0"/>
    </xf>
    <xf numFmtId="0" fontId="38" fillId="0" borderId="40" xfId="138" applyFont="1" applyBorder="1" applyAlignment="1" applyProtection="1">
      <alignment horizontal="center" vertical="center"/>
      <protection locked="0"/>
    </xf>
    <xf numFmtId="0" fontId="38" fillId="0" borderId="34" xfId="138" applyFont="1" applyBorder="1" applyAlignment="1" applyProtection="1">
      <alignment horizontal="center" vertical="center"/>
      <protection locked="0"/>
    </xf>
    <xf numFmtId="168" fontId="61" fillId="10" borderId="22" xfId="154" applyNumberFormat="1" applyFont="1" applyFill="1" applyBorder="1" applyAlignment="1" applyProtection="1">
      <alignment horizontal="center" vertical="center" wrapText="1"/>
      <protection locked="0"/>
    </xf>
    <xf numFmtId="0" fontId="37" fillId="0" borderId="40" xfId="138" applyNumberFormat="1" applyFont="1" applyFill="1" applyBorder="1" applyAlignment="1" applyProtection="1">
      <alignment horizontal="center" vertical="center" wrapText="1"/>
      <protection locked="0"/>
    </xf>
    <xf numFmtId="0" fontId="37" fillId="0" borderId="17" xfId="138" applyNumberFormat="1" applyFont="1" applyFill="1" applyBorder="1" applyAlignment="1" applyProtection="1">
      <alignment horizontal="center" vertical="center" wrapText="1"/>
      <protection locked="0"/>
    </xf>
    <xf numFmtId="0" fontId="37" fillId="0" borderId="34" xfId="138" applyNumberFormat="1" applyFont="1" applyFill="1" applyBorder="1" applyAlignment="1" applyProtection="1">
      <alignment horizontal="center" vertical="center" wrapText="1"/>
      <protection locked="0"/>
    </xf>
    <xf numFmtId="0" fontId="62" fillId="0" borderId="22" xfId="138" applyNumberFormat="1" applyFont="1" applyFill="1" applyBorder="1" applyAlignment="1" applyProtection="1">
      <alignment horizontal="left" vertical="center" wrapText="1"/>
      <protection locked="0"/>
    </xf>
    <xf numFmtId="0" fontId="23" fillId="3" borderId="13" xfId="154" applyFont="1" applyFill="1" applyBorder="1" applyAlignment="1" applyProtection="1">
      <alignment horizontal="left" vertical="center" wrapText="1"/>
      <protection locked="0"/>
    </xf>
    <xf numFmtId="0" fontId="23" fillId="3" borderId="0" xfId="154" applyFont="1" applyFill="1" applyBorder="1" applyAlignment="1" applyProtection="1">
      <alignment horizontal="left" vertical="center" wrapText="1"/>
      <protection locked="0"/>
    </xf>
    <xf numFmtId="0" fontId="23" fillId="3" borderId="0" xfId="154" applyFont="1" applyFill="1" applyAlignment="1" applyProtection="1">
      <alignment horizontal="left" vertical="center" wrapText="1"/>
      <protection locked="0"/>
    </xf>
    <xf numFmtId="0" fontId="58" fillId="0" borderId="0" xfId="154" applyFont="1" applyFill="1" applyBorder="1" applyAlignment="1" applyProtection="1">
      <alignment horizontal="center" vertical="center" wrapText="1"/>
      <protection locked="0"/>
    </xf>
    <xf numFmtId="0" fontId="59" fillId="0" borderId="0" xfId="154" applyFont="1" applyAlignment="1" applyProtection="1">
      <alignment vertical="center"/>
      <protection locked="0"/>
    </xf>
    <xf numFmtId="0" fontId="37" fillId="0" borderId="41" xfId="138" applyNumberFormat="1" applyFont="1" applyFill="1" applyBorder="1" applyAlignment="1" applyProtection="1">
      <alignment horizontal="center" vertical="center" wrapText="1"/>
      <protection locked="0"/>
    </xf>
    <xf numFmtId="0" fontId="37" fillId="0" borderId="10" xfId="138" applyNumberFormat="1" applyFont="1" applyFill="1" applyBorder="1" applyAlignment="1" applyProtection="1">
      <alignment horizontal="center" vertical="center" wrapText="1"/>
      <protection locked="0"/>
    </xf>
    <xf numFmtId="0" fontId="47" fillId="0" borderId="22" xfId="138" applyNumberFormat="1" applyFont="1" applyFill="1" applyBorder="1" applyAlignment="1" applyProtection="1">
      <alignment horizontal="center" vertical="center" wrapText="1"/>
      <protection locked="0"/>
    </xf>
    <xf numFmtId="168" fontId="16" fillId="4" borderId="22" xfId="154" applyNumberFormat="1" applyFont="1" applyFill="1" applyBorder="1" applyAlignment="1" applyProtection="1">
      <alignment horizontal="center" vertical="center" wrapText="1"/>
      <protection locked="0"/>
    </xf>
    <xf numFmtId="0" fontId="17" fillId="3" borderId="0" xfId="154" applyFont="1" applyFill="1" applyAlignment="1" applyProtection="1">
      <alignment horizontal="left" vertical="center"/>
      <protection locked="0"/>
    </xf>
    <xf numFmtId="0" fontId="71" fillId="0" borderId="0" xfId="154" applyAlignment="1" applyProtection="1">
      <alignment vertical="center"/>
      <protection locked="0"/>
    </xf>
    <xf numFmtId="0" fontId="15" fillId="3" borderId="12" xfId="154" applyFont="1" applyFill="1" applyBorder="1" applyAlignment="1" applyProtection="1">
      <alignment horizontal="center" vertical="center" wrapText="1"/>
      <protection locked="0"/>
    </xf>
    <xf numFmtId="0" fontId="15" fillId="3" borderId="13" xfId="154" applyFont="1" applyFill="1" applyBorder="1" applyAlignment="1" applyProtection="1">
      <alignment horizontal="center" vertical="center" wrapText="1"/>
      <protection locked="0"/>
    </xf>
    <xf numFmtId="0" fontId="15" fillId="3" borderId="14" xfId="154" applyFont="1" applyFill="1" applyBorder="1" applyAlignment="1" applyProtection="1">
      <alignment horizontal="center" vertical="center" wrapText="1"/>
      <protection locked="0"/>
    </xf>
    <xf numFmtId="0" fontId="25" fillId="3" borderId="0" xfId="154" applyFont="1" applyFill="1" applyAlignment="1" applyProtection="1">
      <alignment horizontal="left" vertical="center" wrapText="1"/>
      <protection locked="0"/>
    </xf>
    <xf numFmtId="0" fontId="25" fillId="3" borderId="13" xfId="154" applyFont="1" applyFill="1" applyBorder="1" applyAlignment="1" applyProtection="1">
      <alignment horizontal="left" vertical="center" wrapText="1"/>
      <protection locked="0"/>
    </xf>
    <xf numFmtId="0" fontId="25" fillId="3" borderId="0" xfId="154" applyFont="1" applyFill="1" applyBorder="1" applyAlignment="1" applyProtection="1">
      <alignment horizontal="left" vertical="center" wrapText="1"/>
      <protection locked="0"/>
    </xf>
    <xf numFmtId="0" fontId="37" fillId="0" borderId="22" xfId="138" applyNumberFormat="1" applyFont="1" applyFill="1" applyBorder="1" applyAlignment="1" applyProtection="1">
      <alignment horizontal="center" vertical="center" wrapText="1"/>
      <protection locked="0"/>
    </xf>
    <xf numFmtId="168" fontId="60" fillId="4" borderId="22" xfId="154" applyNumberFormat="1" applyFont="1" applyFill="1" applyBorder="1" applyAlignment="1" applyProtection="1">
      <alignment horizontal="center" vertical="center" wrapText="1"/>
      <protection locked="0"/>
    </xf>
  </cellXfs>
  <cellStyles count="238">
    <cellStyle name="Comma 2" xfId="1"/>
    <cellStyle name="Comma 2 2" xfId="2"/>
    <cellStyle name="Comma 2 2 2" xfId="3"/>
    <cellStyle name="Comma 2 2 2 2" xfId="4"/>
    <cellStyle name="Comma 2 2 2 2 2" xfId="5"/>
    <cellStyle name="Comma 2 2 2 3" xfId="6"/>
    <cellStyle name="Comma 2 2 2 3 2" xfId="7"/>
    <cellStyle name="Comma 2 2 2 3 2 2" xfId="8"/>
    <cellStyle name="Comma 2 2 2 3 2 2 2" xfId="9"/>
    <cellStyle name="Comma 2 2 2 3 2 3" xfId="10"/>
    <cellStyle name="Comma 2 2 2 3 3" xfId="11"/>
    <cellStyle name="Comma 2 2 2 4" xfId="12"/>
    <cellStyle name="Comma 2 2 3" xfId="13"/>
    <cellStyle name="Comma 2 2 3 2" xfId="14"/>
    <cellStyle name="Comma 2 2 3 2 2" xfId="15"/>
    <cellStyle name="Comma 2 2 3 2 2 2" xfId="16"/>
    <cellStyle name="Comma 2 2 3 2 3" xfId="17"/>
    <cellStyle name="Comma 2 2 3 3" xfId="18"/>
    <cellStyle name="Comma 2 2 4" xfId="19"/>
    <cellStyle name="Comma 2 3" xfId="20"/>
    <cellStyle name="Comma 2 3 2" xfId="21"/>
    <cellStyle name="Comma 2 3 2 2" xfId="22"/>
    <cellStyle name="Comma 2 3 3" xfId="23"/>
    <cellStyle name="Comma 2 3 3 2" xfId="24"/>
    <cellStyle name="Comma 2 3 3 2 2" xfId="25"/>
    <cellStyle name="Comma 2 3 3 2 2 2" xfId="26"/>
    <cellStyle name="Comma 2 3 3 2 3" xfId="27"/>
    <cellStyle name="Comma 2 3 3 3" xfId="28"/>
    <cellStyle name="Comma 2 3 4" xfId="29"/>
    <cellStyle name="Comma 2 4" xfId="30"/>
    <cellStyle name="Comma 2 4 2" xfId="31"/>
    <cellStyle name="Comma 2 4 2 2" xfId="32"/>
    <cellStyle name="Comma 2 4 2 2 2" xfId="33"/>
    <cellStyle name="Comma 2 4 2 3" xfId="34"/>
    <cellStyle name="Comma 2 4 3" xfId="35"/>
    <cellStyle name="Comma 2 4 3 2" xfId="36"/>
    <cellStyle name="Comma 2 4 3 2 2" xfId="37"/>
    <cellStyle name="Comma 2 4 3 2 2 2" xfId="38"/>
    <cellStyle name="Comma 2 4 3 2 3" xfId="39"/>
    <cellStyle name="Comma 2 4 3 3" xfId="40"/>
    <cellStyle name="Comma 2 4 4" xfId="41"/>
    <cellStyle name="Comma 2 4 4 2" xfId="42"/>
    <cellStyle name="Comma 2 4 4 2 2" xfId="43"/>
    <cellStyle name="Comma 2 4 4 2 2 2" xfId="44"/>
    <cellStyle name="Comma 2 4 4 2 3" xfId="45"/>
    <cellStyle name="Comma 2 4 4 3" xfId="46"/>
    <cellStyle name="Comma 2 4 5" xfId="47"/>
    <cellStyle name="Comma 2 4 5 2" xfId="48"/>
    <cellStyle name="Comma 2 4 5 2 2" xfId="49"/>
    <cellStyle name="Comma 2 4 5 2 2 2" xfId="50"/>
    <cellStyle name="Comma 2 4 5 2 3" xfId="51"/>
    <cellStyle name="Comma 2 4 5 3" xfId="52"/>
    <cellStyle name="Comma 2 4 6" xfId="53"/>
    <cellStyle name="Comma 2 5" xfId="54"/>
    <cellStyle name="Comma 2 5 2" xfId="55"/>
    <cellStyle name="Comma 2 6" xfId="56"/>
    <cellStyle name="Comma 3" xfId="57"/>
    <cellStyle name="Comma 3 2" xfId="58"/>
    <cellStyle name="Comma 4" xfId="59"/>
    <cellStyle name="Comma 4 2" xfId="60"/>
    <cellStyle name="Comma 4 3" xfId="61"/>
    <cellStyle name="Comma 4 4" xfId="62"/>
    <cellStyle name="Comma 4 5" xfId="63"/>
    <cellStyle name="Comma 4 6" xfId="64"/>
    <cellStyle name="Comma 4 7" xfId="65"/>
    <cellStyle name="Comma 4 8" xfId="66"/>
    <cellStyle name="Comma 5" xfId="67"/>
    <cellStyle name="Comma 5 2" xfId="68"/>
    <cellStyle name="Comma 6" xfId="69"/>
    <cellStyle name="Comma 7" xfId="70"/>
    <cellStyle name="Comma 7 2" xfId="71"/>
    <cellStyle name="Comma 8" xfId="72"/>
    <cellStyle name="Comma 8 2" xfId="73"/>
    <cellStyle name="Currency 2" xfId="74"/>
    <cellStyle name="Currency 2 2" xfId="75"/>
    <cellStyle name="Currency 2 3" xfId="76"/>
    <cellStyle name="Currency 3" xfId="77"/>
    <cellStyle name="Currency 3 2" xfId="78"/>
    <cellStyle name="Currency 4" xfId="79"/>
    <cellStyle name="Currency 4 2" xfId="80"/>
    <cellStyle name="Currency 5" xfId="81"/>
    <cellStyle name="Currency 6" xfId="82"/>
    <cellStyle name="Currency 7" xfId="83"/>
    <cellStyle name="Currency 7 2" xfId="84"/>
    <cellStyle name="Currency 8" xfId="85"/>
    <cellStyle name="Currency 8 2" xfId="86"/>
    <cellStyle name="Hyperlink 2" xfId="87"/>
    <cellStyle name="Normal 10" xfId="88"/>
    <cellStyle name="Normal 11" xfId="89"/>
    <cellStyle name="Normal 11 2" xfId="90"/>
    <cellStyle name="Normal 12" xfId="91"/>
    <cellStyle name="Normal 12 2" xfId="92"/>
    <cellStyle name="Normal 13" xfId="93"/>
    <cellStyle name="Normal 13 2" xfId="94"/>
    <cellStyle name="Normal 14" xfId="95"/>
    <cellStyle name="Normal 14 2" xfId="96"/>
    <cellStyle name="Normal 15" xfId="97"/>
    <cellStyle name="Normal 15 2" xfId="98"/>
    <cellStyle name="Normal 16" xfId="99"/>
    <cellStyle name="Normal 16 2" xfId="100"/>
    <cellStyle name="Normal 17" xfId="101"/>
    <cellStyle name="Normal 17 2" xfId="102"/>
    <cellStyle name="Normal 18" xfId="103"/>
    <cellStyle name="Normal 18 2" xfId="104"/>
    <cellStyle name="Normal 19" xfId="105"/>
    <cellStyle name="Normal 19 2" xfId="106"/>
    <cellStyle name="Normal 2" xfId="107"/>
    <cellStyle name="Normal 2 2" xfId="108"/>
    <cellStyle name="Normal 2 2 2" xfId="109"/>
    <cellStyle name="Normal 2 2 2 2" xfId="110"/>
    <cellStyle name="Normal 2 2 2 2 2" xfId="111"/>
    <cellStyle name="Normal 2 2 2 3" xfId="112"/>
    <cellStyle name="Normal 2 2 3" xfId="113"/>
    <cellStyle name="Normal 2 2 3 2" xfId="114"/>
    <cellStyle name="Normal 2 2 3 2 2" xfId="115"/>
    <cellStyle name="Normal 2 2 3 2 2 2" xfId="116"/>
    <cellStyle name="Normal 2 2 3 2 3" xfId="117"/>
    <cellStyle name="Normal 2 2 3 3" xfId="118"/>
    <cellStyle name="Normal 2 2 4" xfId="119"/>
    <cellStyle name="Normal 2 2_MCXETA yazarma- Copy" xfId="120"/>
    <cellStyle name="Normal 2 3" xfId="121"/>
    <cellStyle name="Normal 2 3 2" xfId="122"/>
    <cellStyle name="Normal 2 3 2 2" xfId="123"/>
    <cellStyle name="Normal 2 3 3" xfId="124"/>
    <cellStyle name="Normal 2 3 3 2" xfId="125"/>
    <cellStyle name="Normal 2 3 4" xfId="126"/>
    <cellStyle name="Normal 2 4" xfId="127"/>
    <cellStyle name="Normal 2 5" xfId="128"/>
    <cellStyle name="Normal 2_---SUL--- GORI-HOSPITALI-BOLO" xfId="129"/>
    <cellStyle name="Normal 20" xfId="130"/>
    <cellStyle name="Normal 20 2" xfId="131"/>
    <cellStyle name="Normal 21" xfId="132"/>
    <cellStyle name="Normal 21 2" xfId="133"/>
    <cellStyle name="Normal 22" xfId="134"/>
    <cellStyle name="Normal 22 2" xfId="135"/>
    <cellStyle name="Normal 23" xfId="136"/>
    <cellStyle name="Normal 23 2" xfId="137"/>
    <cellStyle name="Normal 24" xfId="138"/>
    <cellStyle name="Normal 25" xfId="139"/>
    <cellStyle name="Normal 25 2" xfId="140"/>
    <cellStyle name="Normal 26" xfId="141"/>
    <cellStyle name="Normal 26 2" xfId="142"/>
    <cellStyle name="Normal 27" xfId="143"/>
    <cellStyle name="Normal 27 2" xfId="144"/>
    <cellStyle name="Normal 28" xfId="145"/>
    <cellStyle name="Normal 28 2" xfId="146"/>
    <cellStyle name="Normal 28 2 2" xfId="147"/>
    <cellStyle name="Normal 28 2 2 2" xfId="148"/>
    <cellStyle name="Normal 28 2 3" xfId="149"/>
    <cellStyle name="Normal 28 3" xfId="150"/>
    <cellStyle name="Normal 29" xfId="151"/>
    <cellStyle name="Normal 29 2" xfId="152"/>
    <cellStyle name="Normal 3" xfId="153"/>
    <cellStyle name="Normal 3 2" xfId="154"/>
    <cellStyle name="Normal 30" xfId="155"/>
    <cellStyle name="Normal 31" xfId="156"/>
    <cellStyle name="Normal 31 2" xfId="157"/>
    <cellStyle name="Normal 32" xfId="158"/>
    <cellStyle name="Normal 32 2" xfId="159"/>
    <cellStyle name="Normal 33" xfId="160"/>
    <cellStyle name="Normal 33 2" xfId="161"/>
    <cellStyle name="Normal 34" xfId="162"/>
    <cellStyle name="Normal 34 2" xfId="163"/>
    <cellStyle name="Normal 35" xfId="164"/>
    <cellStyle name="Normal 35 2" xfId="165"/>
    <cellStyle name="Normal 36" xfId="166"/>
    <cellStyle name="Normal 36 2" xfId="167"/>
    <cellStyle name="Normal 37" xfId="168"/>
    <cellStyle name="Normal 37 2" xfId="169"/>
    <cellStyle name="Normal 38" xfId="170"/>
    <cellStyle name="Normal 38 2" xfId="171"/>
    <cellStyle name="Normal 39" xfId="172"/>
    <cellStyle name="Normal 39 2" xfId="173"/>
    <cellStyle name="Normal 4" xfId="174"/>
    <cellStyle name="Normal 40" xfId="175"/>
    <cellStyle name="Normal 40 2" xfId="176"/>
    <cellStyle name="Normal 41" xfId="177"/>
    <cellStyle name="Normal 41 2" xfId="178"/>
    <cellStyle name="Normal 42" xfId="179"/>
    <cellStyle name="Normal 42 2" xfId="180"/>
    <cellStyle name="Normal 43" xfId="181"/>
    <cellStyle name="Normal 43 2" xfId="182"/>
    <cellStyle name="Normal 44" xfId="183"/>
    <cellStyle name="Normal 44 2" xfId="184"/>
    <cellStyle name="Normal 45" xfId="185"/>
    <cellStyle name="Normal 45 2" xfId="186"/>
    <cellStyle name="Normal 46" xfId="187"/>
    <cellStyle name="Normal 46 2" xfId="188"/>
    <cellStyle name="Normal 47" xfId="189"/>
    <cellStyle name="Normal 47 2" xfId="190"/>
    <cellStyle name="Normal 48" xfId="191"/>
    <cellStyle name="Normal 48 2" xfId="192"/>
    <cellStyle name="Normal 49" xfId="193"/>
    <cellStyle name="Normal 49 2" xfId="194"/>
    <cellStyle name="Normal 5" xfId="195"/>
    <cellStyle name="Normal 5 2" xfId="196"/>
    <cellStyle name="Normal 50" xfId="197"/>
    <cellStyle name="Normal 50 2" xfId="198"/>
    <cellStyle name="Normal 51" xfId="199"/>
    <cellStyle name="Normal 51 2" xfId="200"/>
    <cellStyle name="Normal 52" xfId="201"/>
    <cellStyle name="Normal 52 2" xfId="202"/>
    <cellStyle name="Normal 53" xfId="203"/>
    <cellStyle name="Normal 53 2" xfId="204"/>
    <cellStyle name="Normal 54" xfId="205"/>
    <cellStyle name="Normal 54 2" xfId="206"/>
    <cellStyle name="Normal 55" xfId="207"/>
    <cellStyle name="Normal 55 2" xfId="208"/>
    <cellStyle name="Normal 56" xfId="209"/>
    <cellStyle name="Normal 56 2" xfId="210"/>
    <cellStyle name="Normal 57" xfId="211"/>
    <cellStyle name="Normal 57 2" xfId="212"/>
    <cellStyle name="Normal 58" xfId="213"/>
    <cellStyle name="Normal 58 2" xfId="214"/>
    <cellStyle name="Normal 58 2 2" xfId="215"/>
    <cellStyle name="Normal 58 3" xfId="216"/>
    <cellStyle name="Normal 58 3 2" xfId="217"/>
    <cellStyle name="Normal 58 4" xfId="218"/>
    <cellStyle name="Normal 59" xfId="219"/>
    <cellStyle name="Normal 59 2" xfId="220"/>
    <cellStyle name="Normal 6" xfId="221"/>
    <cellStyle name="Normal 6 2" xfId="222"/>
    <cellStyle name="Normal 6 3" xfId="223"/>
    <cellStyle name="Normal 7" xfId="224"/>
    <cellStyle name="Normal 7 2" xfId="225"/>
    <cellStyle name="Normal 8" xfId="226"/>
    <cellStyle name="Normal 8 2" xfId="227"/>
    <cellStyle name="Normal 9" xfId="228"/>
    <cellStyle name="Normal 9 2" xfId="229"/>
    <cellStyle name="Normal_1 axali Fasebi" xfId="230"/>
    <cellStyle name="normální 2" xfId="231"/>
    <cellStyle name="Percent 2" xfId="232"/>
    <cellStyle name="procent 2" xfId="233"/>
    <cellStyle name="Денежный" xfId="234" builtinId="4"/>
    <cellStyle name="Обычный" xfId="0" builtinId="0"/>
    <cellStyle name="Обычный 3" xfId="235"/>
    <cellStyle name="Процентный" xfId="236" builtinId="5"/>
    <cellStyle name="Финансовый" xfId="237" builtin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&#225;ce/Inovat/_vzory/NKC%20xxx_15_V1%20elektroinstalace%201505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&#225;ce\Inovat\_vzory\NKC%20xxx_15_V1%20elektroinstalace%2015052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"/>
      <sheetName val="Obor 1"/>
      <sheetName val="Obor 2"/>
      <sheetName val="Obor 3"/>
      <sheetName val="Obor 4"/>
      <sheetName val="Obor 5"/>
      <sheetName val="Obor 6"/>
      <sheetName val="Obor 7"/>
      <sheetName val="Obor 8"/>
      <sheetName val="Obor 9"/>
      <sheetName val="Obor 10"/>
      <sheetName val="Obor 11"/>
      <sheetName val="Obor 12"/>
      <sheetName val="Obor 13"/>
      <sheetName val="Obor 14"/>
      <sheetName val="Obor 15"/>
      <sheetName val="Obor 16"/>
      <sheetName val="Obor 17"/>
      <sheetName val="Obor 18"/>
      <sheetName val="Obor 19"/>
      <sheetName val="ROP"/>
    </sheetNames>
    <sheetDataSet>
      <sheetData sheetId="0">
        <row r="13">
          <cell r="G13">
            <v>1</v>
          </cell>
          <cell r="H13">
            <v>1.05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"/>
      <sheetName val="Obor 1"/>
      <sheetName val="Obor 2"/>
      <sheetName val="Obor 3"/>
      <sheetName val="Obor 4"/>
      <sheetName val="Obor 5"/>
      <sheetName val="Obor 6"/>
      <sheetName val="Obor 7"/>
      <sheetName val="Obor 8"/>
      <sheetName val="Obor 9"/>
      <sheetName val="Obor 10"/>
      <sheetName val="Obor 11"/>
      <sheetName val="Obor 12"/>
      <sheetName val="Obor 13"/>
      <sheetName val="Obor 14"/>
      <sheetName val="Obor 15"/>
      <sheetName val="Obor 16"/>
      <sheetName val="Obor 17"/>
      <sheetName val="Obor 18"/>
      <sheetName val="Obor 19"/>
      <sheetName val="ROP"/>
    </sheetNames>
    <sheetDataSet>
      <sheetData sheetId="0">
        <row r="13">
          <cell r="G13">
            <v>1</v>
          </cell>
          <cell r="H13">
            <v>1.05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H40"/>
  <sheetViews>
    <sheetView showGridLines="0" tabSelected="1" zoomScale="85" zoomScaleNormal="85" workbookViewId="0">
      <selection activeCell="D21" sqref="D21"/>
    </sheetView>
  </sheetViews>
  <sheetFormatPr defaultColWidth="11" defaultRowHeight="15.75"/>
  <cols>
    <col min="1" max="1" width="4.125" style="43" customWidth="1"/>
    <col min="2" max="2" width="53.125" style="43" customWidth="1"/>
    <col min="3" max="3" width="8.125" style="43" customWidth="1"/>
    <col min="4" max="4" width="19.875" style="43" bestFit="1" customWidth="1"/>
    <col min="5" max="5" width="21.5" style="43" customWidth="1"/>
    <col min="6" max="6" width="20.375" style="43" customWidth="1"/>
    <col min="7" max="16384" width="11" style="43"/>
  </cols>
  <sheetData>
    <row r="1" spans="1:7" ht="18.75">
      <c r="E1" s="44"/>
    </row>
    <row r="2" spans="1:7">
      <c r="D2" s="391" t="s">
        <v>681</v>
      </c>
      <c r="E2" s="414" t="s">
        <v>682</v>
      </c>
      <c r="F2" s="414"/>
      <c r="G2" s="414"/>
    </row>
    <row r="3" spans="1:7" ht="18.75">
      <c r="D3" s="391" t="s">
        <v>683</v>
      </c>
      <c r="E3" s="415"/>
      <c r="F3" s="415"/>
      <c r="G3" s="415"/>
    </row>
    <row r="4" spans="1:7" s="392" customFormat="1">
      <c r="D4" s="393" t="s">
        <v>684</v>
      </c>
      <c r="E4" s="414">
        <v>2.4500000000000002</v>
      </c>
      <c r="F4" s="414"/>
      <c r="G4" s="414"/>
    </row>
    <row r="5" spans="1:7" ht="18.75">
      <c r="E5" s="44"/>
    </row>
    <row r="6" spans="1:7">
      <c r="A6" s="45"/>
    </row>
    <row r="7" spans="1:7" ht="16.5" thickBot="1">
      <c r="A7" s="416" t="s">
        <v>676</v>
      </c>
      <c r="B7" s="416"/>
    </row>
    <row r="8" spans="1:7" ht="16.5" thickBot="1">
      <c r="A8" s="45"/>
      <c r="E8" s="417" t="s">
        <v>19</v>
      </c>
      <c r="F8" s="418"/>
    </row>
    <row r="9" spans="1:7" ht="16.5" thickBot="1">
      <c r="A9" s="46" t="s">
        <v>29</v>
      </c>
      <c r="B9" s="47"/>
      <c r="C9" s="48"/>
      <c r="D9" s="49"/>
      <c r="E9" s="409">
        <v>6972.6</v>
      </c>
      <c r="F9" s="410"/>
    </row>
    <row r="10" spans="1:7" ht="32.25" thickBot="1">
      <c r="A10" s="50"/>
      <c r="B10" s="50"/>
      <c r="C10" s="5"/>
      <c r="D10" s="51"/>
      <c r="E10" s="1" t="s">
        <v>30</v>
      </c>
      <c r="F10" s="1" t="s">
        <v>17</v>
      </c>
    </row>
    <row r="11" spans="1:7" ht="16.5" thickBot="1">
      <c r="A11" s="411"/>
      <c r="B11" s="412"/>
      <c r="C11" s="412"/>
      <c r="D11" s="412"/>
      <c r="E11" s="412"/>
      <c r="F11" s="413"/>
    </row>
    <row r="12" spans="1:7" ht="23.25" customHeight="1" thickBot="1">
      <c r="A12" s="2" t="s">
        <v>18</v>
      </c>
      <c r="B12" s="3"/>
      <c r="C12" s="3"/>
      <c r="D12" s="3"/>
      <c r="E12" s="3"/>
      <c r="F12" s="4"/>
    </row>
    <row r="13" spans="1:7">
      <c r="A13" s="6">
        <v>1</v>
      </c>
      <c r="B13" s="57" t="s">
        <v>27</v>
      </c>
      <c r="C13" s="53"/>
      <c r="D13" s="54">
        <f ca="1">'1. ელექტროობა'!H4</f>
        <v>164611.34571631061</v>
      </c>
      <c r="E13" s="56">
        <f t="shared" ref="E13:E19" si="0">D13/$E$9</f>
        <v>23.608316225842671</v>
      </c>
      <c r="F13" s="55" t="e">
        <f>D13/#REF!</f>
        <v>#REF!</v>
      </c>
    </row>
    <row r="14" spans="1:7">
      <c r="A14" s="52">
        <v>2</v>
      </c>
      <c r="B14" s="57" t="s">
        <v>24</v>
      </c>
      <c r="C14" s="53"/>
      <c r="D14" s="58">
        <f ca="1">'2. ვენტილაცია'!H4</f>
        <v>188620.32693877554</v>
      </c>
      <c r="E14" s="56">
        <f t="shared" si="0"/>
        <v>27.051648873988977</v>
      </c>
      <c r="F14" s="55" t="e">
        <f>D14/#REF!</f>
        <v>#REF!</v>
      </c>
    </row>
    <row r="15" spans="1:7">
      <c r="A15" s="6">
        <v>3</v>
      </c>
      <c r="B15" s="57" t="s">
        <v>25</v>
      </c>
      <c r="C15" s="53"/>
      <c r="D15" s="58">
        <f ca="1">'3. გათბობა-გაგრილება'!H4</f>
        <v>157594.65918367344</v>
      </c>
      <c r="E15" s="59">
        <f t="shared" si="0"/>
        <v>22.601993400406368</v>
      </c>
      <c r="F15" s="55" t="e">
        <f>D15/#REF!</f>
        <v>#REF!</v>
      </c>
    </row>
    <row r="16" spans="1:7">
      <c r="A16" s="52">
        <v>4</v>
      </c>
      <c r="B16" s="57" t="s">
        <v>26</v>
      </c>
      <c r="C16" s="53"/>
      <c r="D16" s="58">
        <f ca="1">'4. კანალიზაცია'!H3</f>
        <v>73798.404081632645</v>
      </c>
      <c r="E16" s="59">
        <f t="shared" si="0"/>
        <v>10.584058182260941</v>
      </c>
      <c r="F16" s="55" t="e">
        <f>D16/#REF!</f>
        <v>#REF!</v>
      </c>
    </row>
    <row r="17" spans="1:8">
      <c r="A17" s="6">
        <v>5</v>
      </c>
      <c r="B17" s="57" t="s">
        <v>28</v>
      </c>
      <c r="C17" s="53"/>
      <c r="D17" s="58">
        <f ca="1">'5. სახანძრო უსაფრთხოება'!H4</f>
        <v>40671.348979591821</v>
      </c>
      <c r="E17" s="59">
        <f t="shared" si="0"/>
        <v>5.8330248371614344</v>
      </c>
      <c r="F17" s="55" t="e">
        <f>D17/#REF!</f>
        <v>#REF!</v>
      </c>
    </row>
    <row r="18" spans="1:8">
      <c r="A18" s="52">
        <v>6</v>
      </c>
      <c r="B18" s="57" t="s">
        <v>593</v>
      </c>
      <c r="C18" s="53"/>
      <c r="D18" s="58">
        <f ca="1">'6. სუსტი დენები'!H4</f>
        <v>290571.64846401301</v>
      </c>
      <c r="E18" s="59">
        <f t="shared" si="0"/>
        <v>41.673356920519318</v>
      </c>
      <c r="F18" s="55" t="e">
        <f>D18/#REF!</f>
        <v>#REF!</v>
      </c>
    </row>
    <row r="19" spans="1:8" ht="16.5" thickBot="1">
      <c r="A19" s="6">
        <v>7</v>
      </c>
      <c r="B19" s="386" t="s">
        <v>686</v>
      </c>
      <c r="C19" s="387"/>
      <c r="D19" s="388">
        <f ca="1">'7. დამატებითი სამუშაო'!H4</f>
        <v>16569.9693877551</v>
      </c>
      <c r="E19" s="389">
        <f t="shared" si="0"/>
        <v>2.3764405512656825</v>
      </c>
      <c r="F19" s="390" t="e">
        <f>D19/#REF!</f>
        <v>#REF!</v>
      </c>
    </row>
    <row r="20" spans="1:8" ht="16.5" thickBot="1">
      <c r="A20" s="60"/>
      <c r="B20" s="61"/>
      <c r="C20" s="61"/>
      <c r="D20" s="61"/>
      <c r="E20" s="61"/>
      <c r="F20" s="62"/>
    </row>
    <row r="21" spans="1:8" ht="21" customHeight="1">
      <c r="A21" s="52"/>
      <c r="B21" s="7" t="s">
        <v>23</v>
      </c>
      <c r="C21" s="63"/>
      <c r="D21" s="64">
        <f>SUM(D10:D19)</f>
        <v>932437.70275175222</v>
      </c>
      <c r="E21" s="65">
        <f>D21/$E$9</f>
        <v>133.7288389914454</v>
      </c>
      <c r="F21" s="66"/>
    </row>
    <row r="22" spans="1:8">
      <c r="A22" s="6"/>
      <c r="B22" s="6" t="s">
        <v>685</v>
      </c>
      <c r="C22" s="67">
        <f>E4</f>
        <v>2.4500000000000002</v>
      </c>
      <c r="D22" s="68"/>
      <c r="E22" s="68"/>
      <c r="F22" s="69"/>
    </row>
    <row r="23" spans="1:8" ht="19.5" thickBot="1">
      <c r="A23" s="70"/>
      <c r="B23" s="71"/>
      <c r="C23" s="72"/>
      <c r="D23" s="73">
        <f>D21*C22</f>
        <v>2284472.3717417931</v>
      </c>
      <c r="E23" s="73">
        <f>D23/$E$9</f>
        <v>327.63565552904123</v>
      </c>
      <c r="F23" s="74"/>
    </row>
    <row r="24" spans="1:8">
      <c r="A24" s="75"/>
      <c r="C24" s="75"/>
      <c r="H24" s="76"/>
    </row>
    <row r="25" spans="1:8">
      <c r="A25" s="75"/>
      <c r="D25" s="76"/>
    </row>
    <row r="26" spans="1:8" ht="18">
      <c r="A26" s="75"/>
      <c r="B26" s="77"/>
    </row>
    <row r="27" spans="1:8">
      <c r="A27" s="75"/>
    </row>
    <row r="28" spans="1:8">
      <c r="A28" s="75"/>
      <c r="D28" s="76"/>
    </row>
    <row r="29" spans="1:8">
      <c r="D29" s="76"/>
    </row>
    <row r="30" spans="1:8">
      <c r="D30" s="76"/>
    </row>
    <row r="32" spans="1:8">
      <c r="D32" s="78"/>
    </row>
    <row r="33" spans="4:4">
      <c r="D33" s="79"/>
    </row>
    <row r="34" spans="4:4">
      <c r="D34" s="79"/>
    </row>
    <row r="35" spans="4:4">
      <c r="D35" s="79"/>
    </row>
    <row r="36" spans="4:4">
      <c r="D36" s="79"/>
    </row>
    <row r="37" spans="4:4">
      <c r="D37" s="79"/>
    </row>
    <row r="38" spans="4:4">
      <c r="D38" s="79"/>
    </row>
    <row r="39" spans="4:4">
      <c r="D39" s="79"/>
    </row>
    <row r="40" spans="4:4">
      <c r="D40" s="79"/>
    </row>
  </sheetData>
  <mergeCells count="7">
    <mergeCell ref="E9:F9"/>
    <mergeCell ref="A11:F11"/>
    <mergeCell ref="E2:G2"/>
    <mergeCell ref="E3:G3"/>
    <mergeCell ref="E4:G4"/>
    <mergeCell ref="A7:B7"/>
    <mergeCell ref="E8:F8"/>
  </mergeCells>
  <phoneticPr fontId="13" type="noConversion"/>
  <pageMargins left="0.41176470588235292" right="0.31" top="1" bottom="1" header="0.5" footer="0.5"/>
  <pageSetup paperSize="9" orientation="portrait" horizontalDpi="4294967292" verticalDpi="4294967292" r:id="rId1"/>
  <headerFooter>
    <oddFooter>&amp;L&amp;"Calibri,Regular"&amp;K000000For any queries please contact at:    cmc@cmconsulting.ge &amp;R&amp;"Calibri,Regular"&amp;K000000&amp;N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0.39997558519241921"/>
    <pageSetUpPr fitToPage="1"/>
  </sheetPr>
  <dimension ref="A1:Q309"/>
  <sheetViews>
    <sheetView showGridLines="0" topLeftCell="D1" zoomScale="90" zoomScaleNormal="90" zoomScalePageLayoutView="115" workbookViewId="0">
      <pane ySplit="10" topLeftCell="A11" activePane="bottomLeft" state="frozen"/>
      <selection activeCell="O300" sqref="O300"/>
      <selection pane="bottomLeft" activeCell="G307" sqref="G307"/>
    </sheetView>
  </sheetViews>
  <sheetFormatPr defaultRowHeight="12.75"/>
  <cols>
    <col min="1" max="1" width="4" style="123" customWidth="1"/>
    <col min="2" max="2" width="68.75" style="123" bestFit="1" customWidth="1"/>
    <col min="3" max="3" width="9.875" style="123" bestFit="1" customWidth="1"/>
    <col min="4" max="4" width="11.875" style="207" customWidth="1"/>
    <col min="5" max="5" width="8.75" style="207" bestFit="1" customWidth="1"/>
    <col min="6" max="6" width="9.375" style="123" bestFit="1" customWidth="1"/>
    <col min="7" max="7" width="18.375" style="123" bestFit="1" customWidth="1"/>
    <col min="8" max="8" width="11.375" style="123" bestFit="1" customWidth="1"/>
    <col min="9" max="9" width="13.625" style="123" bestFit="1" customWidth="1"/>
    <col min="10" max="10" width="15" style="123" bestFit="1" customWidth="1"/>
    <col min="11" max="11" width="14" style="212" bestFit="1" customWidth="1"/>
    <col min="12" max="12" width="6.625" style="123" customWidth="1"/>
    <col min="13" max="13" width="16.25" style="123" bestFit="1" customWidth="1"/>
    <col min="14" max="14" width="11" style="123" customWidth="1"/>
    <col min="15" max="15" width="6.625" style="123" customWidth="1"/>
    <col min="16" max="16" width="20.375" style="123" bestFit="1" customWidth="1"/>
    <col min="17" max="17" width="11.625" style="123" customWidth="1"/>
    <col min="18" max="19" width="6.625" style="123" customWidth="1"/>
    <col min="20" max="16384" width="9" style="123"/>
  </cols>
  <sheetData>
    <row r="1" spans="1:17" ht="13.5" thickBot="1">
      <c r="A1" s="116"/>
      <c r="B1" s="444"/>
      <c r="C1" s="444"/>
      <c r="D1" s="444"/>
      <c r="E1" s="117"/>
      <c r="F1" s="118"/>
      <c r="G1" s="119"/>
      <c r="H1" s="120"/>
      <c r="I1" s="121"/>
      <c r="J1" s="120"/>
      <c r="K1" s="122"/>
      <c r="M1" s="124"/>
      <c r="N1" s="124"/>
    </row>
    <row r="2" spans="1:17" ht="13.5" thickBot="1">
      <c r="A2" s="445" t="s">
        <v>594</v>
      </c>
      <c r="B2" s="446"/>
      <c r="C2" s="125"/>
      <c r="D2" s="126"/>
      <c r="E2" s="117"/>
      <c r="F2" s="118"/>
      <c r="G2" s="127"/>
      <c r="H2" s="447" t="s">
        <v>9</v>
      </c>
      <c r="I2" s="448"/>
      <c r="J2" s="449"/>
      <c r="K2" s="128"/>
      <c r="M2" s="124"/>
      <c r="N2" s="129"/>
    </row>
    <row r="3" spans="1:17" ht="16.5" customHeight="1" thickBot="1">
      <c r="A3" s="443"/>
      <c r="B3" s="443"/>
      <c r="C3" s="443"/>
      <c r="D3" s="443"/>
      <c r="E3" s="443"/>
      <c r="F3" s="443"/>
      <c r="G3" s="130"/>
      <c r="H3" s="131" t="s">
        <v>11</v>
      </c>
      <c r="I3" s="132" t="s">
        <v>10</v>
      </c>
      <c r="J3" s="133" t="s">
        <v>12</v>
      </c>
      <c r="K3" s="128"/>
      <c r="M3" s="124"/>
      <c r="N3" s="129"/>
    </row>
    <row r="4" spans="1:17" ht="13.5" thickBot="1">
      <c r="A4" s="443"/>
      <c r="B4" s="443"/>
      <c r="C4" s="443"/>
      <c r="D4" s="443"/>
      <c r="E4" s="443"/>
      <c r="F4" s="443"/>
      <c r="G4" s="130"/>
      <c r="H4" s="134">
        <f>J305</f>
        <v>164611.34571631061</v>
      </c>
      <c r="I4" s="135">
        <f>H4*J4</f>
        <v>403297.797004961</v>
      </c>
      <c r="J4" s="136">
        <f ca="1">TOTAL!C22</f>
        <v>2.4500000000000002</v>
      </c>
      <c r="K4" s="128"/>
      <c r="M4" s="124"/>
      <c r="N4" s="129"/>
    </row>
    <row r="5" spans="1:17">
      <c r="A5" s="443"/>
      <c r="B5" s="443"/>
      <c r="C5" s="443"/>
      <c r="D5" s="443"/>
      <c r="E5" s="443"/>
      <c r="F5" s="443"/>
      <c r="G5" s="137"/>
      <c r="H5" s="138"/>
      <c r="I5" s="139"/>
      <c r="J5" s="140"/>
      <c r="K5" s="128"/>
      <c r="M5" s="124"/>
      <c r="N5" s="129"/>
    </row>
    <row r="6" spans="1:17" ht="13.5" thickBot="1">
      <c r="A6" s="434"/>
      <c r="B6" s="434"/>
      <c r="C6" s="435"/>
      <c r="D6" s="435"/>
      <c r="E6" s="435"/>
      <c r="F6" s="434"/>
      <c r="G6" s="141"/>
      <c r="H6" s="125"/>
      <c r="I6" s="119"/>
      <c r="J6" s="142"/>
      <c r="K6" s="143"/>
      <c r="M6" s="144"/>
      <c r="N6" s="144"/>
    </row>
    <row r="7" spans="1:17" ht="16.149999999999999" customHeight="1" thickBot="1">
      <c r="A7" s="436" t="s">
        <v>595</v>
      </c>
      <c r="B7" s="145" t="s">
        <v>31</v>
      </c>
      <c r="C7" s="438" t="s">
        <v>32</v>
      </c>
      <c r="D7" s="440" t="s">
        <v>33</v>
      </c>
      <c r="E7" s="441"/>
      <c r="F7" s="442" t="s">
        <v>34</v>
      </c>
      <c r="G7" s="425"/>
      <c r="H7" s="424" t="s">
        <v>35</v>
      </c>
      <c r="I7" s="425"/>
      <c r="J7" s="420" t="s">
        <v>36</v>
      </c>
      <c r="K7" s="422" t="s">
        <v>37</v>
      </c>
      <c r="M7" s="432" t="s">
        <v>38</v>
      </c>
      <c r="N7" s="426" t="s">
        <v>39</v>
      </c>
      <c r="P7" s="428" t="s">
        <v>40</v>
      </c>
      <c r="Q7" s="426" t="s">
        <v>41</v>
      </c>
    </row>
    <row r="8" spans="1:17" ht="31.15" customHeight="1" thickBot="1">
      <c r="A8" s="437"/>
      <c r="B8" s="146"/>
      <c r="C8" s="439"/>
      <c r="D8" s="147" t="s">
        <v>42</v>
      </c>
      <c r="E8" s="148" t="s">
        <v>43</v>
      </c>
      <c r="F8" s="149" t="s">
        <v>44</v>
      </c>
      <c r="G8" s="150" t="s">
        <v>43</v>
      </c>
      <c r="H8" s="151" t="s">
        <v>44</v>
      </c>
      <c r="I8" s="150" t="s">
        <v>43</v>
      </c>
      <c r="J8" s="421"/>
      <c r="K8" s="423"/>
      <c r="M8" s="433"/>
      <c r="N8" s="427"/>
      <c r="P8" s="429"/>
      <c r="Q8" s="427"/>
    </row>
    <row r="9" spans="1:17" ht="13.5" thickBot="1">
      <c r="A9" s="152" t="s">
        <v>0</v>
      </c>
      <c r="B9" s="153" t="s">
        <v>1</v>
      </c>
      <c r="C9" s="154" t="s">
        <v>2</v>
      </c>
      <c r="D9" s="155" t="s">
        <v>13</v>
      </c>
      <c r="E9" s="156" t="s">
        <v>3</v>
      </c>
      <c r="F9" s="157" t="s">
        <v>4</v>
      </c>
      <c r="G9" s="157" t="s">
        <v>5</v>
      </c>
      <c r="H9" s="158" t="s">
        <v>6</v>
      </c>
      <c r="I9" s="157" t="s">
        <v>7</v>
      </c>
      <c r="J9" s="159" t="s">
        <v>8</v>
      </c>
      <c r="K9" s="160" t="s">
        <v>15</v>
      </c>
      <c r="M9" s="402" t="s">
        <v>14</v>
      </c>
      <c r="N9" s="162" t="s">
        <v>16</v>
      </c>
      <c r="P9" s="161" t="s">
        <v>45</v>
      </c>
      <c r="Q9" s="162" t="s">
        <v>46</v>
      </c>
    </row>
    <row r="10" spans="1:17" ht="13.5" thickBot="1">
      <c r="A10" s="163"/>
      <c r="B10" s="164"/>
      <c r="C10" s="165"/>
      <c r="D10" s="166"/>
      <c r="E10" s="167"/>
      <c r="F10" s="168"/>
      <c r="G10" s="168"/>
      <c r="H10" s="169"/>
      <c r="I10" s="168"/>
      <c r="J10" s="168"/>
      <c r="K10" s="170"/>
      <c r="M10" s="403"/>
      <c r="N10" s="172"/>
      <c r="P10" s="171"/>
      <c r="Q10" s="172"/>
    </row>
    <row r="11" spans="1:17" s="176" customFormat="1">
      <c r="A11" s="430"/>
      <c r="B11" s="431"/>
      <c r="C11" s="431"/>
      <c r="D11" s="173"/>
      <c r="E11" s="173"/>
      <c r="F11" s="174"/>
      <c r="G11" s="174"/>
      <c r="H11" s="174"/>
      <c r="I11" s="174"/>
      <c r="J11" s="174"/>
      <c r="K11" s="175"/>
      <c r="M11" s="177"/>
      <c r="N11" s="177"/>
      <c r="P11" s="177"/>
      <c r="Q11" s="178"/>
    </row>
    <row r="12" spans="1:17" s="176" customFormat="1">
      <c r="A12" s="179"/>
      <c r="B12" s="419" t="s">
        <v>596</v>
      </c>
      <c r="C12" s="419"/>
      <c r="D12" s="419"/>
      <c r="E12" s="180"/>
      <c r="F12" s="179"/>
      <c r="G12" s="179"/>
      <c r="H12" s="179"/>
      <c r="I12" s="179"/>
      <c r="J12" s="179"/>
      <c r="K12" s="181"/>
      <c r="M12" s="182"/>
      <c r="N12" s="182"/>
      <c r="P12" s="183"/>
      <c r="Q12" s="183"/>
    </row>
    <row r="13" spans="1:17">
      <c r="A13" s="184">
        <v>1</v>
      </c>
      <c r="B13" s="185" t="s">
        <v>597</v>
      </c>
      <c r="C13" s="186" t="s">
        <v>47</v>
      </c>
      <c r="D13" s="187">
        <v>1</v>
      </c>
      <c r="E13" s="396">
        <v>8010</v>
      </c>
      <c r="F13" s="189">
        <f t="shared" ref="F13:F65" si="0">M13/$J$4</f>
        <v>0.55102040816326525</v>
      </c>
      <c r="G13" s="190">
        <f t="shared" ref="G13:G65" si="1">F13*E13</f>
        <v>4413.6734693877543</v>
      </c>
      <c r="H13" s="191">
        <f t="shared" ref="H13:H65" si="2">N13/$J$4</f>
        <v>0.30612244897959179</v>
      </c>
      <c r="I13" s="190">
        <f t="shared" ref="I13:I65" si="3">H13*E13</f>
        <v>2452.0408163265301</v>
      </c>
      <c r="J13" s="192">
        <f t="shared" ref="J13:J65" si="4">G13+I13</f>
        <v>6865.7142857142844</v>
      </c>
      <c r="K13" s="193">
        <f t="shared" ref="K13:K65" si="5">J13/E13</f>
        <v>0.85714285714285698</v>
      </c>
      <c r="M13" s="400">
        <v>1.35</v>
      </c>
      <c r="N13" s="195">
        <v>0.75</v>
      </c>
      <c r="P13" s="196"/>
      <c r="Q13" s="196"/>
    </row>
    <row r="14" spans="1:17">
      <c r="A14" s="184">
        <f>A13+1</f>
        <v>2</v>
      </c>
      <c r="B14" s="185" t="s">
        <v>598</v>
      </c>
      <c r="C14" s="186" t="s">
        <v>47</v>
      </c>
      <c r="D14" s="187">
        <v>1</v>
      </c>
      <c r="E14" s="396">
        <v>2850</v>
      </c>
      <c r="F14" s="189">
        <f t="shared" si="0"/>
        <v>0.79591836734693866</v>
      </c>
      <c r="G14" s="190">
        <f t="shared" si="1"/>
        <v>2268.367346938775</v>
      </c>
      <c r="H14" s="191">
        <f t="shared" si="2"/>
        <v>0.30612244897959179</v>
      </c>
      <c r="I14" s="190">
        <f t="shared" si="3"/>
        <v>872.44897959183663</v>
      </c>
      <c r="J14" s="192">
        <f t="shared" si="4"/>
        <v>3140.8163265306116</v>
      </c>
      <c r="K14" s="193">
        <f t="shared" si="5"/>
        <v>1.1020408163265303</v>
      </c>
      <c r="M14" s="400">
        <v>1.95</v>
      </c>
      <c r="N14" s="195">
        <v>0.75</v>
      </c>
      <c r="P14" s="196"/>
      <c r="Q14" s="196"/>
    </row>
    <row r="15" spans="1:17">
      <c r="A15" s="184">
        <f t="shared" ref="A15:A65" si="6">A14+1</f>
        <v>3</v>
      </c>
      <c r="B15" s="185" t="s">
        <v>599</v>
      </c>
      <c r="C15" s="186" t="s">
        <v>47</v>
      </c>
      <c r="D15" s="187">
        <v>1</v>
      </c>
      <c r="E15" s="188">
        <v>60</v>
      </c>
      <c r="F15" s="189">
        <f t="shared" si="0"/>
        <v>1.3469387755102038</v>
      </c>
      <c r="G15" s="190">
        <f t="shared" si="1"/>
        <v>80.81632653061223</v>
      </c>
      <c r="H15" s="191">
        <f t="shared" si="2"/>
        <v>0.4081632653061224</v>
      </c>
      <c r="I15" s="190">
        <f t="shared" si="3"/>
        <v>24.489795918367346</v>
      </c>
      <c r="J15" s="192">
        <f t="shared" si="4"/>
        <v>105.30612244897958</v>
      </c>
      <c r="K15" s="193">
        <f t="shared" si="5"/>
        <v>1.7551020408163263</v>
      </c>
      <c r="M15" s="400">
        <v>3.3</v>
      </c>
      <c r="N15" s="195">
        <v>1</v>
      </c>
      <c r="P15" s="196"/>
      <c r="Q15" s="196"/>
    </row>
    <row r="16" spans="1:17">
      <c r="A16" s="184">
        <f t="shared" si="6"/>
        <v>4</v>
      </c>
      <c r="B16" s="185" t="s">
        <v>600</v>
      </c>
      <c r="C16" s="186" t="s">
        <v>47</v>
      </c>
      <c r="D16" s="187">
        <v>1</v>
      </c>
      <c r="E16" s="188">
        <v>120</v>
      </c>
      <c r="F16" s="189">
        <f t="shared" si="0"/>
        <v>1.7551020408163263</v>
      </c>
      <c r="G16" s="190">
        <f t="shared" si="1"/>
        <v>210.61224489795916</v>
      </c>
      <c r="H16" s="191">
        <f t="shared" si="2"/>
        <v>0.61224489795918358</v>
      </c>
      <c r="I16" s="190">
        <f t="shared" si="3"/>
        <v>73.469387755102034</v>
      </c>
      <c r="J16" s="192">
        <f t="shared" si="4"/>
        <v>284.08163265306121</v>
      </c>
      <c r="K16" s="193">
        <f t="shared" si="5"/>
        <v>2.3673469387755102</v>
      </c>
      <c r="M16" s="400">
        <v>4.3</v>
      </c>
      <c r="N16" s="195">
        <v>1.5</v>
      </c>
      <c r="P16" s="196"/>
      <c r="Q16" s="196"/>
    </row>
    <row r="17" spans="1:17">
      <c r="A17" s="184">
        <f t="shared" si="6"/>
        <v>5</v>
      </c>
      <c r="B17" s="185" t="s">
        <v>601</v>
      </c>
      <c r="C17" s="186" t="s">
        <v>47</v>
      </c>
      <c r="D17" s="187">
        <v>1</v>
      </c>
      <c r="E17" s="188">
        <v>160</v>
      </c>
      <c r="F17" s="189">
        <f t="shared" si="0"/>
        <v>8.1632653061224492</v>
      </c>
      <c r="G17" s="190">
        <f t="shared" si="1"/>
        <v>1306.1224489795918</v>
      </c>
      <c r="H17" s="191">
        <f t="shared" si="2"/>
        <v>1.4285714285714284</v>
      </c>
      <c r="I17" s="190">
        <f t="shared" si="3"/>
        <v>228.57142857142856</v>
      </c>
      <c r="J17" s="192">
        <f t="shared" si="4"/>
        <v>1534.6938775510203</v>
      </c>
      <c r="K17" s="193">
        <f t="shared" si="5"/>
        <v>9.5918367346938762</v>
      </c>
      <c r="M17" s="400">
        <v>20</v>
      </c>
      <c r="N17" s="195">
        <v>3.5</v>
      </c>
      <c r="P17" s="196"/>
      <c r="Q17" s="196"/>
    </row>
    <row r="18" spans="1:17">
      <c r="A18" s="184">
        <f t="shared" si="6"/>
        <v>6</v>
      </c>
      <c r="B18" s="185" t="s">
        <v>602</v>
      </c>
      <c r="C18" s="186" t="s">
        <v>47</v>
      </c>
      <c r="D18" s="187">
        <v>1</v>
      </c>
      <c r="E18" s="188">
        <v>225</v>
      </c>
      <c r="F18" s="189">
        <f t="shared" si="0"/>
        <v>1.3877551020408161</v>
      </c>
      <c r="G18" s="190">
        <f t="shared" si="1"/>
        <v>312.24489795918362</v>
      </c>
      <c r="H18" s="191">
        <f t="shared" si="2"/>
        <v>0.61224489795918358</v>
      </c>
      <c r="I18" s="190">
        <f t="shared" si="3"/>
        <v>137.7551020408163</v>
      </c>
      <c r="J18" s="192">
        <f t="shared" si="4"/>
        <v>449.99999999999989</v>
      </c>
      <c r="K18" s="193">
        <f t="shared" si="5"/>
        <v>1.9999999999999996</v>
      </c>
      <c r="M18" s="400">
        <v>3.4</v>
      </c>
      <c r="N18" s="195">
        <v>1.5</v>
      </c>
      <c r="P18" s="196"/>
      <c r="Q18" s="196"/>
    </row>
    <row r="19" spans="1:17">
      <c r="A19" s="184">
        <f t="shared" si="6"/>
        <v>7</v>
      </c>
      <c r="B19" s="185" t="s">
        <v>603</v>
      </c>
      <c r="C19" s="186" t="s">
        <v>47</v>
      </c>
      <c r="D19" s="197">
        <v>1</v>
      </c>
      <c r="E19" s="188">
        <v>65</v>
      </c>
      <c r="F19" s="189">
        <f t="shared" si="0"/>
        <v>2.2857142857142856</v>
      </c>
      <c r="G19" s="190">
        <f t="shared" si="1"/>
        <v>148.57142857142856</v>
      </c>
      <c r="H19" s="191">
        <f t="shared" si="2"/>
        <v>0.61224489795918358</v>
      </c>
      <c r="I19" s="190">
        <f t="shared" si="3"/>
        <v>39.795918367346935</v>
      </c>
      <c r="J19" s="192">
        <f t="shared" si="4"/>
        <v>188.36734693877548</v>
      </c>
      <c r="K19" s="193">
        <f t="shared" si="5"/>
        <v>2.8979591836734691</v>
      </c>
      <c r="M19" s="400">
        <v>5.6</v>
      </c>
      <c r="N19" s="195">
        <v>1.5</v>
      </c>
      <c r="P19" s="196"/>
      <c r="Q19" s="198"/>
    </row>
    <row r="20" spans="1:17">
      <c r="A20" s="184">
        <f t="shared" si="6"/>
        <v>8</v>
      </c>
      <c r="B20" s="185" t="s">
        <v>604</v>
      </c>
      <c r="C20" s="186" t="s">
        <v>47</v>
      </c>
      <c r="D20" s="197">
        <v>1</v>
      </c>
      <c r="E20" s="188">
        <v>180</v>
      </c>
      <c r="F20" s="189">
        <f t="shared" si="0"/>
        <v>3.0204081632653059</v>
      </c>
      <c r="G20" s="190">
        <f t="shared" si="1"/>
        <v>543.67346938775506</v>
      </c>
      <c r="H20" s="191">
        <f t="shared" si="2"/>
        <v>0.61224489795918358</v>
      </c>
      <c r="I20" s="190">
        <f t="shared" si="3"/>
        <v>110.20408163265304</v>
      </c>
      <c r="J20" s="192">
        <f t="shared" si="4"/>
        <v>653.87755102040808</v>
      </c>
      <c r="K20" s="193">
        <f t="shared" si="5"/>
        <v>3.6326530612244894</v>
      </c>
      <c r="M20" s="400">
        <v>7.4</v>
      </c>
      <c r="N20" s="195">
        <v>1.5</v>
      </c>
      <c r="P20" s="196"/>
      <c r="Q20" s="198"/>
    </row>
    <row r="21" spans="1:17">
      <c r="A21" s="184">
        <f t="shared" si="6"/>
        <v>9</v>
      </c>
      <c r="B21" s="185" t="s">
        <v>605</v>
      </c>
      <c r="C21" s="186" t="s">
        <v>47</v>
      </c>
      <c r="D21" s="197">
        <v>1</v>
      </c>
      <c r="E21" s="188">
        <v>70</v>
      </c>
      <c r="F21" s="189">
        <f t="shared" si="0"/>
        <v>8.1632653061224492</v>
      </c>
      <c r="G21" s="190">
        <f t="shared" si="1"/>
        <v>571.42857142857144</v>
      </c>
      <c r="H21" s="191">
        <f t="shared" si="2"/>
        <v>0.81632653061224481</v>
      </c>
      <c r="I21" s="190">
        <f t="shared" si="3"/>
        <v>57.142857142857139</v>
      </c>
      <c r="J21" s="192">
        <f t="shared" si="4"/>
        <v>628.57142857142856</v>
      </c>
      <c r="K21" s="193">
        <f t="shared" si="5"/>
        <v>8.9795918367346932</v>
      </c>
      <c r="M21" s="400">
        <v>20</v>
      </c>
      <c r="N21" s="195">
        <v>2</v>
      </c>
      <c r="P21" s="196"/>
      <c r="Q21" s="196"/>
    </row>
    <row r="22" spans="1:17">
      <c r="A22" s="184">
        <f t="shared" si="6"/>
        <v>10</v>
      </c>
      <c r="B22" s="185" t="s">
        <v>606</v>
      </c>
      <c r="C22" s="186" t="s">
        <v>47</v>
      </c>
      <c r="D22" s="197">
        <v>1</v>
      </c>
      <c r="E22" s="188">
        <v>220</v>
      </c>
      <c r="F22" s="189">
        <f t="shared" si="0"/>
        <v>5.3061224489795915</v>
      </c>
      <c r="G22" s="190">
        <f t="shared" si="1"/>
        <v>1167.3469387755101</v>
      </c>
      <c r="H22" s="191">
        <f t="shared" si="2"/>
        <v>0.81632653061224481</v>
      </c>
      <c r="I22" s="190">
        <f t="shared" si="3"/>
        <v>179.59183673469386</v>
      </c>
      <c r="J22" s="192">
        <f t="shared" si="4"/>
        <v>1346.9387755102039</v>
      </c>
      <c r="K22" s="193">
        <f t="shared" si="5"/>
        <v>6.1224489795918355</v>
      </c>
      <c r="M22" s="400">
        <v>13</v>
      </c>
      <c r="N22" s="195">
        <v>2</v>
      </c>
      <c r="P22" s="196"/>
      <c r="Q22" s="196"/>
    </row>
    <row r="23" spans="1:17">
      <c r="A23" s="184">
        <f t="shared" si="6"/>
        <v>11</v>
      </c>
      <c r="B23" s="185" t="s">
        <v>607</v>
      </c>
      <c r="C23" s="186" t="s">
        <v>47</v>
      </c>
      <c r="D23" s="197">
        <v>1</v>
      </c>
      <c r="E23" s="188">
        <v>65</v>
      </c>
      <c r="F23" s="189">
        <f t="shared" si="0"/>
        <v>5.3061224489795915</v>
      </c>
      <c r="G23" s="190">
        <f t="shared" si="1"/>
        <v>344.89795918367344</v>
      </c>
      <c r="H23" s="191">
        <f t="shared" si="2"/>
        <v>0.81632653061224481</v>
      </c>
      <c r="I23" s="190">
        <f t="shared" si="3"/>
        <v>53.061224489795912</v>
      </c>
      <c r="J23" s="192">
        <f t="shared" si="4"/>
        <v>397.95918367346934</v>
      </c>
      <c r="K23" s="193">
        <f t="shared" si="5"/>
        <v>6.1224489795918364</v>
      </c>
      <c r="M23" s="400">
        <v>13</v>
      </c>
      <c r="N23" s="195">
        <v>2</v>
      </c>
      <c r="P23" s="196"/>
      <c r="Q23" s="196"/>
    </row>
    <row r="24" spans="1:17">
      <c r="A24" s="184">
        <f t="shared" si="6"/>
        <v>12</v>
      </c>
      <c r="B24" s="185" t="s">
        <v>608</v>
      </c>
      <c r="C24" s="186" t="s">
        <v>47</v>
      </c>
      <c r="D24" s="197">
        <v>1</v>
      </c>
      <c r="E24" s="188">
        <v>110</v>
      </c>
      <c r="F24" s="189">
        <f t="shared" si="0"/>
        <v>8.1632653061224492</v>
      </c>
      <c r="G24" s="190">
        <f t="shared" si="1"/>
        <v>897.9591836734694</v>
      </c>
      <c r="H24" s="191">
        <f t="shared" si="2"/>
        <v>1.0204081632653061</v>
      </c>
      <c r="I24" s="190">
        <f t="shared" si="3"/>
        <v>112.24489795918367</v>
      </c>
      <c r="J24" s="192">
        <f t="shared" si="4"/>
        <v>1010.204081632653</v>
      </c>
      <c r="K24" s="193">
        <f t="shared" si="5"/>
        <v>9.1836734693877542</v>
      </c>
      <c r="M24" s="400">
        <v>20</v>
      </c>
      <c r="N24" s="195">
        <v>2.5</v>
      </c>
      <c r="P24" s="196"/>
      <c r="Q24" s="196"/>
    </row>
    <row r="25" spans="1:17">
      <c r="A25" s="184">
        <f t="shared" si="6"/>
        <v>13</v>
      </c>
      <c r="B25" s="185" t="s">
        <v>609</v>
      </c>
      <c r="C25" s="186" t="s">
        <v>47</v>
      </c>
      <c r="D25" s="197">
        <v>1</v>
      </c>
      <c r="E25" s="188">
        <v>75</v>
      </c>
      <c r="F25" s="189">
        <f t="shared" si="0"/>
        <v>13.469387755102041</v>
      </c>
      <c r="G25" s="190">
        <f t="shared" si="1"/>
        <v>1010.204081632653</v>
      </c>
      <c r="H25" s="191">
        <f t="shared" si="2"/>
        <v>1.2244897959183672</v>
      </c>
      <c r="I25" s="190">
        <f t="shared" si="3"/>
        <v>91.836734693877531</v>
      </c>
      <c r="J25" s="192">
        <f t="shared" si="4"/>
        <v>1102.0408163265306</v>
      </c>
      <c r="K25" s="193">
        <f t="shared" si="5"/>
        <v>14.693877551020408</v>
      </c>
      <c r="M25" s="400">
        <v>33</v>
      </c>
      <c r="N25" s="195">
        <v>3</v>
      </c>
      <c r="P25" s="196"/>
      <c r="Q25" s="198"/>
    </row>
    <row r="26" spans="1:17">
      <c r="A26" s="184">
        <f t="shared" si="6"/>
        <v>14</v>
      </c>
      <c r="B26" s="185" t="s">
        <v>610</v>
      </c>
      <c r="C26" s="186" t="s">
        <v>47</v>
      </c>
      <c r="D26" s="197">
        <v>1</v>
      </c>
      <c r="E26" s="188">
        <v>295</v>
      </c>
      <c r="F26" s="189">
        <f t="shared" si="0"/>
        <v>14.897959183673468</v>
      </c>
      <c r="G26" s="190">
        <f t="shared" si="1"/>
        <v>4394.8979591836733</v>
      </c>
      <c r="H26" s="191">
        <f t="shared" si="2"/>
        <v>2.0408163265306123</v>
      </c>
      <c r="I26" s="190">
        <f t="shared" si="3"/>
        <v>602.0408163265306</v>
      </c>
      <c r="J26" s="192">
        <f t="shared" si="4"/>
        <v>4996.9387755102034</v>
      </c>
      <c r="K26" s="193">
        <f t="shared" si="5"/>
        <v>16.938775510204078</v>
      </c>
      <c r="M26" s="400">
        <v>36.5</v>
      </c>
      <c r="N26" s="195">
        <v>5</v>
      </c>
      <c r="P26" s="196"/>
      <c r="Q26" s="198"/>
    </row>
    <row r="27" spans="1:17">
      <c r="A27" s="184">
        <f t="shared" si="6"/>
        <v>15</v>
      </c>
      <c r="B27" s="185" t="s">
        <v>611</v>
      </c>
      <c r="C27" s="186" t="s">
        <v>47</v>
      </c>
      <c r="D27" s="197">
        <v>1</v>
      </c>
      <c r="E27" s="188">
        <v>105</v>
      </c>
      <c r="F27" s="189">
        <f t="shared" si="0"/>
        <v>23.673469387755102</v>
      </c>
      <c r="G27" s="190">
        <f t="shared" si="1"/>
        <v>2485.7142857142858</v>
      </c>
      <c r="H27" s="191">
        <f t="shared" si="2"/>
        <v>2.0408163265306123</v>
      </c>
      <c r="I27" s="190">
        <f t="shared" si="3"/>
        <v>214.28571428571428</v>
      </c>
      <c r="J27" s="192">
        <f t="shared" si="4"/>
        <v>2700</v>
      </c>
      <c r="K27" s="193">
        <f t="shared" si="5"/>
        <v>25.714285714285715</v>
      </c>
      <c r="M27" s="400">
        <v>58</v>
      </c>
      <c r="N27" s="195">
        <v>5</v>
      </c>
      <c r="P27" s="196"/>
      <c r="Q27" s="196"/>
    </row>
    <row r="28" spans="1:17">
      <c r="A28" s="184">
        <f t="shared" si="6"/>
        <v>16</v>
      </c>
      <c r="B28" s="185" t="s">
        <v>612</v>
      </c>
      <c r="C28" s="186" t="s">
        <v>47</v>
      </c>
      <c r="D28" s="197">
        <v>1</v>
      </c>
      <c r="E28" s="188">
        <v>435</v>
      </c>
      <c r="F28" s="189">
        <f t="shared" si="0"/>
        <v>31.836734693877549</v>
      </c>
      <c r="G28" s="190">
        <f t="shared" si="1"/>
        <v>13848.979591836734</v>
      </c>
      <c r="H28" s="191">
        <f t="shared" si="2"/>
        <v>2.4489795918367343</v>
      </c>
      <c r="I28" s="190">
        <f t="shared" si="3"/>
        <v>1065.3061224489795</v>
      </c>
      <c r="J28" s="192">
        <f t="shared" si="4"/>
        <v>14914.285714285714</v>
      </c>
      <c r="K28" s="193">
        <f t="shared" si="5"/>
        <v>34.285714285714285</v>
      </c>
      <c r="M28" s="400">
        <v>78</v>
      </c>
      <c r="N28" s="195">
        <v>6</v>
      </c>
      <c r="P28" s="196"/>
      <c r="Q28" s="198"/>
    </row>
    <row r="29" spans="1:17">
      <c r="A29" s="184">
        <f t="shared" si="6"/>
        <v>17</v>
      </c>
      <c r="B29" s="185" t="s">
        <v>613</v>
      </c>
      <c r="C29" s="186" t="s">
        <v>47</v>
      </c>
      <c r="D29" s="197">
        <v>1</v>
      </c>
      <c r="E29" s="188">
        <v>160</v>
      </c>
      <c r="F29" s="189">
        <f t="shared" si="0"/>
        <v>44.897959183673464</v>
      </c>
      <c r="G29" s="190">
        <f t="shared" si="1"/>
        <v>7183.6734693877543</v>
      </c>
      <c r="H29" s="191">
        <f t="shared" si="2"/>
        <v>4.0816326530612246</v>
      </c>
      <c r="I29" s="190">
        <f t="shared" si="3"/>
        <v>653.0612244897959</v>
      </c>
      <c r="J29" s="192">
        <f t="shared" si="4"/>
        <v>7836.7346938775499</v>
      </c>
      <c r="K29" s="193">
        <f t="shared" si="5"/>
        <v>48.979591836734684</v>
      </c>
      <c r="M29" s="400">
        <v>110</v>
      </c>
      <c r="N29" s="195">
        <v>10</v>
      </c>
      <c r="P29" s="196"/>
      <c r="Q29" s="196"/>
    </row>
    <row r="30" spans="1:17">
      <c r="A30" s="184">
        <f t="shared" si="6"/>
        <v>18</v>
      </c>
      <c r="B30" s="185" t="s">
        <v>614</v>
      </c>
      <c r="C30" s="186" t="s">
        <v>47</v>
      </c>
      <c r="D30" s="197">
        <v>1</v>
      </c>
      <c r="E30" s="188">
        <v>155</v>
      </c>
      <c r="F30" s="189">
        <f t="shared" si="0"/>
        <v>82.040816326530603</v>
      </c>
      <c r="G30" s="190">
        <f t="shared" si="1"/>
        <v>12716.326530612243</v>
      </c>
      <c r="H30" s="191">
        <f t="shared" si="2"/>
        <v>4.8979591836734686</v>
      </c>
      <c r="I30" s="190">
        <f t="shared" si="3"/>
        <v>759.1836734693876</v>
      </c>
      <c r="J30" s="192">
        <f t="shared" si="4"/>
        <v>13475.510204081631</v>
      </c>
      <c r="K30" s="193">
        <f t="shared" si="5"/>
        <v>86.938775510204067</v>
      </c>
      <c r="M30" s="400">
        <v>201</v>
      </c>
      <c r="N30" s="195">
        <v>12</v>
      </c>
      <c r="P30" s="196"/>
      <c r="Q30" s="198"/>
    </row>
    <row r="31" spans="1:17">
      <c r="A31" s="184">
        <f t="shared" si="6"/>
        <v>19</v>
      </c>
      <c r="B31" s="185" t="s">
        <v>615</v>
      </c>
      <c r="C31" s="186" t="s">
        <v>47</v>
      </c>
      <c r="D31" s="197">
        <v>1</v>
      </c>
      <c r="E31" s="188">
        <v>45</v>
      </c>
      <c r="F31" s="189">
        <f t="shared" si="0"/>
        <v>106.93877551020407</v>
      </c>
      <c r="G31" s="190">
        <f t="shared" si="1"/>
        <v>4812.2448979591827</v>
      </c>
      <c r="H31" s="191">
        <f t="shared" si="2"/>
        <v>6.1224489795918364</v>
      </c>
      <c r="I31" s="190">
        <f t="shared" si="3"/>
        <v>275.51020408163265</v>
      </c>
      <c r="J31" s="192">
        <f t="shared" si="4"/>
        <v>5087.7551020408155</v>
      </c>
      <c r="K31" s="193">
        <f t="shared" si="5"/>
        <v>113.0612244897959</v>
      </c>
      <c r="M31" s="400">
        <v>262</v>
      </c>
      <c r="N31" s="195">
        <v>15</v>
      </c>
      <c r="P31" s="196"/>
      <c r="Q31" s="198"/>
    </row>
    <row r="32" spans="1:17">
      <c r="A32" s="184">
        <f t="shared" si="6"/>
        <v>20</v>
      </c>
      <c r="B32" s="199" t="s">
        <v>48</v>
      </c>
      <c r="C32" s="186" t="s">
        <v>47</v>
      </c>
      <c r="D32" s="197">
        <v>1</v>
      </c>
      <c r="E32" s="188">
        <v>40</v>
      </c>
      <c r="F32" s="189">
        <f t="shared" si="0"/>
        <v>6.9387755102040813</v>
      </c>
      <c r="G32" s="190">
        <f t="shared" si="1"/>
        <v>277.55102040816325</v>
      </c>
      <c r="H32" s="191">
        <f>N32/$J$4</f>
        <v>0.4081632653061224</v>
      </c>
      <c r="I32" s="190">
        <f t="shared" si="3"/>
        <v>16.326530612244895</v>
      </c>
      <c r="J32" s="192">
        <f t="shared" si="4"/>
        <v>293.87755102040813</v>
      </c>
      <c r="K32" s="193">
        <f t="shared" si="5"/>
        <v>7.3469387755102034</v>
      </c>
      <c r="M32" s="400">
        <v>17</v>
      </c>
      <c r="N32" s="195">
        <v>1</v>
      </c>
      <c r="P32" s="196"/>
      <c r="Q32" s="196"/>
    </row>
    <row r="33" spans="1:17">
      <c r="A33" s="184">
        <f t="shared" si="6"/>
        <v>21</v>
      </c>
      <c r="B33" s="199" t="s">
        <v>49</v>
      </c>
      <c r="C33" s="186" t="s">
        <v>47</v>
      </c>
      <c r="D33" s="197">
        <v>1</v>
      </c>
      <c r="E33" s="188">
        <v>200</v>
      </c>
      <c r="F33" s="189">
        <f t="shared" si="0"/>
        <v>4.4897959183673466</v>
      </c>
      <c r="G33" s="190">
        <f t="shared" si="1"/>
        <v>897.95918367346928</v>
      </c>
      <c r="H33" s="191">
        <f t="shared" si="2"/>
        <v>0.4081632653061224</v>
      </c>
      <c r="I33" s="190">
        <f t="shared" si="3"/>
        <v>81.632653061224474</v>
      </c>
      <c r="J33" s="192">
        <f t="shared" si="4"/>
        <v>979.59183673469374</v>
      </c>
      <c r="K33" s="193">
        <f t="shared" si="5"/>
        <v>4.8979591836734686</v>
      </c>
      <c r="M33" s="400">
        <v>11</v>
      </c>
      <c r="N33" s="195">
        <v>1</v>
      </c>
      <c r="P33" s="196"/>
      <c r="Q33" s="196"/>
    </row>
    <row r="34" spans="1:17">
      <c r="A34" s="184">
        <f t="shared" si="6"/>
        <v>22</v>
      </c>
      <c r="B34" s="199" t="s">
        <v>50</v>
      </c>
      <c r="C34" s="186" t="s">
        <v>47</v>
      </c>
      <c r="D34" s="197">
        <v>1</v>
      </c>
      <c r="E34" s="188">
        <v>16</v>
      </c>
      <c r="F34" s="189">
        <f t="shared" si="0"/>
        <v>10.204081632653061</v>
      </c>
      <c r="G34" s="190">
        <f t="shared" si="1"/>
        <v>163.26530612244898</v>
      </c>
      <c r="H34" s="191">
        <f t="shared" si="2"/>
        <v>0.4081632653061224</v>
      </c>
      <c r="I34" s="190">
        <f t="shared" si="3"/>
        <v>6.5306122448979584</v>
      </c>
      <c r="J34" s="192">
        <f t="shared" si="4"/>
        <v>169.79591836734693</v>
      </c>
      <c r="K34" s="193">
        <f t="shared" si="5"/>
        <v>10.612244897959183</v>
      </c>
      <c r="M34" s="400">
        <v>25</v>
      </c>
      <c r="N34" s="195">
        <v>1</v>
      </c>
      <c r="P34" s="196"/>
      <c r="Q34" s="196"/>
    </row>
    <row r="35" spans="1:17">
      <c r="A35" s="184">
        <f t="shared" si="6"/>
        <v>23</v>
      </c>
      <c r="B35" s="399" t="s">
        <v>51</v>
      </c>
      <c r="C35" s="186" t="s">
        <v>52</v>
      </c>
      <c r="D35" s="197">
        <v>1</v>
      </c>
      <c r="E35" s="188">
        <v>80</v>
      </c>
      <c r="F35" s="189">
        <f t="shared" si="0"/>
        <v>7.3469387755102034</v>
      </c>
      <c r="G35" s="190">
        <f t="shared" si="1"/>
        <v>587.75510204081627</v>
      </c>
      <c r="H35" s="191">
        <f t="shared" si="2"/>
        <v>0.4081632653061224</v>
      </c>
      <c r="I35" s="190">
        <f t="shared" si="3"/>
        <v>32.65306122448979</v>
      </c>
      <c r="J35" s="192">
        <f t="shared" si="4"/>
        <v>620.40816326530603</v>
      </c>
      <c r="K35" s="193">
        <f t="shared" si="5"/>
        <v>7.7551020408163254</v>
      </c>
      <c r="M35" s="400">
        <v>18</v>
      </c>
      <c r="N35" s="195">
        <v>1</v>
      </c>
      <c r="P35" s="196"/>
      <c r="Q35" s="196"/>
    </row>
    <row r="36" spans="1:17">
      <c r="A36" s="184">
        <f t="shared" si="6"/>
        <v>24</v>
      </c>
      <c r="B36" s="199" t="s">
        <v>53</v>
      </c>
      <c r="C36" s="186" t="s">
        <v>47</v>
      </c>
      <c r="D36" s="197">
        <v>1</v>
      </c>
      <c r="E36" s="188">
        <v>2000</v>
      </c>
      <c r="F36" s="189">
        <f t="shared" si="0"/>
        <v>0.12244897959183672</v>
      </c>
      <c r="G36" s="190">
        <f t="shared" si="1"/>
        <v>244.89795918367344</v>
      </c>
      <c r="H36" s="191">
        <f t="shared" si="2"/>
        <v>4.0816326530612242E-2</v>
      </c>
      <c r="I36" s="190">
        <f t="shared" si="3"/>
        <v>81.632653061224488</v>
      </c>
      <c r="J36" s="192">
        <f t="shared" si="4"/>
        <v>326.53061224489795</v>
      </c>
      <c r="K36" s="193">
        <f t="shared" si="5"/>
        <v>0.16326530612244897</v>
      </c>
      <c r="M36" s="400">
        <v>0.3</v>
      </c>
      <c r="N36" s="195">
        <v>0.1</v>
      </c>
      <c r="P36" s="196"/>
      <c r="Q36" s="196"/>
    </row>
    <row r="37" spans="1:17">
      <c r="A37" s="184">
        <f t="shared" si="6"/>
        <v>25</v>
      </c>
      <c r="B37" s="199" t="s">
        <v>54</v>
      </c>
      <c r="C37" s="186" t="s">
        <v>47</v>
      </c>
      <c r="D37" s="197">
        <v>1</v>
      </c>
      <c r="E37" s="188">
        <v>60</v>
      </c>
      <c r="F37" s="189">
        <f t="shared" si="0"/>
        <v>0.24489795918367344</v>
      </c>
      <c r="G37" s="190">
        <f t="shared" si="1"/>
        <v>14.693877551020407</v>
      </c>
      <c r="H37" s="191">
        <f t="shared" si="2"/>
        <v>4.0816326530612242E-2</v>
      </c>
      <c r="I37" s="190">
        <f t="shared" si="3"/>
        <v>2.4489795918367343</v>
      </c>
      <c r="J37" s="192">
        <f t="shared" si="4"/>
        <v>17.142857142857142</v>
      </c>
      <c r="K37" s="193">
        <f t="shared" si="5"/>
        <v>0.2857142857142857</v>
      </c>
      <c r="M37" s="400">
        <v>0.6</v>
      </c>
      <c r="N37" s="195">
        <v>0.1</v>
      </c>
      <c r="P37" s="196"/>
      <c r="Q37" s="196"/>
    </row>
    <row r="38" spans="1:17">
      <c r="A38" s="184">
        <f t="shared" si="6"/>
        <v>26</v>
      </c>
      <c r="B38" s="199" t="s">
        <v>55</v>
      </c>
      <c r="C38" s="186" t="s">
        <v>47</v>
      </c>
      <c r="D38" s="197">
        <v>1</v>
      </c>
      <c r="E38" s="188">
        <v>110</v>
      </c>
      <c r="F38" s="189">
        <f t="shared" si="0"/>
        <v>0.34693877551020402</v>
      </c>
      <c r="G38" s="190">
        <f t="shared" si="1"/>
        <v>38.16326530612244</v>
      </c>
      <c r="H38" s="191">
        <f t="shared" si="2"/>
        <v>8.1632653061224483E-2</v>
      </c>
      <c r="I38" s="190">
        <f t="shared" si="3"/>
        <v>8.9795918367346932</v>
      </c>
      <c r="J38" s="192">
        <f t="shared" si="4"/>
        <v>47.142857142857132</v>
      </c>
      <c r="K38" s="193">
        <f t="shared" si="5"/>
        <v>0.42857142857142849</v>
      </c>
      <c r="M38" s="400">
        <v>0.85</v>
      </c>
      <c r="N38" s="195">
        <v>0.2</v>
      </c>
      <c r="P38" s="196"/>
      <c r="Q38" s="196"/>
    </row>
    <row r="39" spans="1:17">
      <c r="A39" s="184">
        <f t="shared" si="6"/>
        <v>27</v>
      </c>
      <c r="B39" s="199" t="s">
        <v>56</v>
      </c>
      <c r="C39" s="186" t="s">
        <v>47</v>
      </c>
      <c r="D39" s="197">
        <v>1</v>
      </c>
      <c r="E39" s="188">
        <v>40</v>
      </c>
      <c r="F39" s="189">
        <f t="shared" si="0"/>
        <v>2.1224489795918369</v>
      </c>
      <c r="G39" s="190">
        <f t="shared" si="1"/>
        <v>84.897959183673478</v>
      </c>
      <c r="H39" s="191">
        <f t="shared" si="2"/>
        <v>0.4081632653061224</v>
      </c>
      <c r="I39" s="190">
        <f t="shared" si="3"/>
        <v>16.326530612244895</v>
      </c>
      <c r="J39" s="192">
        <f t="shared" si="4"/>
        <v>101.22448979591837</v>
      </c>
      <c r="K39" s="193">
        <f t="shared" si="5"/>
        <v>2.5306122448979593</v>
      </c>
      <c r="M39" s="400">
        <v>5.2</v>
      </c>
      <c r="N39" s="195">
        <v>1</v>
      </c>
      <c r="P39" s="196"/>
      <c r="Q39" s="196"/>
    </row>
    <row r="40" spans="1:17">
      <c r="A40" s="184">
        <f t="shared" si="6"/>
        <v>28</v>
      </c>
      <c r="B40" s="199" t="s">
        <v>57</v>
      </c>
      <c r="C40" s="186" t="s">
        <v>47</v>
      </c>
      <c r="D40" s="197">
        <v>1</v>
      </c>
      <c r="E40" s="188">
        <v>80</v>
      </c>
      <c r="F40" s="189">
        <f t="shared" si="0"/>
        <v>2.6530612244897958</v>
      </c>
      <c r="G40" s="190">
        <f t="shared" si="1"/>
        <v>212.24489795918367</v>
      </c>
      <c r="H40" s="191">
        <f t="shared" si="2"/>
        <v>3.2653061224489792</v>
      </c>
      <c r="I40" s="190">
        <f t="shared" si="3"/>
        <v>261.22448979591832</v>
      </c>
      <c r="J40" s="192">
        <f t="shared" si="4"/>
        <v>473.46938775510199</v>
      </c>
      <c r="K40" s="193">
        <f t="shared" si="5"/>
        <v>5.9183673469387745</v>
      </c>
      <c r="M40" s="400">
        <v>6.5</v>
      </c>
      <c r="N40" s="195">
        <v>8</v>
      </c>
      <c r="P40" s="196"/>
      <c r="Q40" s="196"/>
    </row>
    <row r="41" spans="1:17">
      <c r="A41" s="184">
        <f t="shared" si="6"/>
        <v>29</v>
      </c>
      <c r="B41" s="199" t="s">
        <v>58</v>
      </c>
      <c r="C41" s="186" t="s">
        <v>47</v>
      </c>
      <c r="D41" s="197">
        <v>1</v>
      </c>
      <c r="E41" s="188">
        <v>40</v>
      </c>
      <c r="F41" s="189">
        <f t="shared" si="0"/>
        <v>5.6326530612244898</v>
      </c>
      <c r="G41" s="190">
        <f t="shared" si="1"/>
        <v>225.30612244897958</v>
      </c>
      <c r="H41" s="191">
        <f t="shared" si="2"/>
        <v>3.2653061224489792</v>
      </c>
      <c r="I41" s="190">
        <f t="shared" si="3"/>
        <v>130.61224489795916</v>
      </c>
      <c r="J41" s="192">
        <f t="shared" si="4"/>
        <v>355.91836734693874</v>
      </c>
      <c r="K41" s="193">
        <f t="shared" si="5"/>
        <v>8.8979591836734677</v>
      </c>
      <c r="M41" s="400">
        <v>13.8</v>
      </c>
      <c r="N41" s="195">
        <v>8</v>
      </c>
      <c r="P41" s="196"/>
      <c r="Q41" s="196"/>
    </row>
    <row r="42" spans="1:17">
      <c r="A42" s="184">
        <f t="shared" si="6"/>
        <v>30</v>
      </c>
      <c r="B42" s="199" t="s">
        <v>59</v>
      </c>
      <c r="C42" s="186" t="s">
        <v>47</v>
      </c>
      <c r="D42" s="197">
        <v>1</v>
      </c>
      <c r="E42" s="188">
        <v>80</v>
      </c>
      <c r="F42" s="189">
        <f t="shared" si="0"/>
        <v>5.9591836734693873</v>
      </c>
      <c r="G42" s="190">
        <f t="shared" si="1"/>
        <v>476.73469387755097</v>
      </c>
      <c r="H42" s="191">
        <f t="shared" si="2"/>
        <v>3.2653061224489792</v>
      </c>
      <c r="I42" s="190">
        <f t="shared" si="3"/>
        <v>261.22448979591832</v>
      </c>
      <c r="J42" s="192">
        <f t="shared" si="4"/>
        <v>737.95918367346928</v>
      </c>
      <c r="K42" s="193">
        <f t="shared" si="5"/>
        <v>9.224489795918366</v>
      </c>
      <c r="M42" s="400">
        <v>14.6</v>
      </c>
      <c r="N42" s="195">
        <v>8</v>
      </c>
      <c r="P42" s="196"/>
      <c r="Q42" s="196"/>
    </row>
    <row r="43" spans="1:17">
      <c r="A43" s="184">
        <f t="shared" si="6"/>
        <v>31</v>
      </c>
      <c r="B43" s="199" t="s">
        <v>60</v>
      </c>
      <c r="C43" s="186" t="s">
        <v>47</v>
      </c>
      <c r="D43" s="197">
        <v>1</v>
      </c>
      <c r="E43" s="188">
        <v>50</v>
      </c>
      <c r="F43" s="189">
        <f t="shared" si="0"/>
        <v>8.5714285714285712</v>
      </c>
      <c r="G43" s="190">
        <f t="shared" si="1"/>
        <v>428.57142857142856</v>
      </c>
      <c r="H43" s="191">
        <f t="shared" si="2"/>
        <v>3.2653061224489792</v>
      </c>
      <c r="I43" s="190">
        <f t="shared" si="3"/>
        <v>163.26530612244895</v>
      </c>
      <c r="J43" s="192">
        <f t="shared" si="4"/>
        <v>591.83673469387747</v>
      </c>
      <c r="K43" s="193">
        <f t="shared" si="5"/>
        <v>11.836734693877549</v>
      </c>
      <c r="M43" s="400">
        <v>21</v>
      </c>
      <c r="N43" s="195">
        <v>8</v>
      </c>
      <c r="P43" s="196"/>
      <c r="Q43" s="196"/>
    </row>
    <row r="44" spans="1:17">
      <c r="A44" s="184">
        <f t="shared" si="6"/>
        <v>32</v>
      </c>
      <c r="B44" s="199" t="s">
        <v>61</v>
      </c>
      <c r="C44" s="186" t="s">
        <v>47</v>
      </c>
      <c r="D44" s="197">
        <v>1</v>
      </c>
      <c r="E44" s="188">
        <v>90</v>
      </c>
      <c r="F44" s="189">
        <f t="shared" si="0"/>
        <v>10.612244897959183</v>
      </c>
      <c r="G44" s="190">
        <f t="shared" si="1"/>
        <v>955.10204081632651</v>
      </c>
      <c r="H44" s="191">
        <f t="shared" si="2"/>
        <v>3.2653061224489792</v>
      </c>
      <c r="I44" s="190">
        <f t="shared" si="3"/>
        <v>293.87755102040813</v>
      </c>
      <c r="J44" s="192">
        <f t="shared" si="4"/>
        <v>1248.9795918367347</v>
      </c>
      <c r="K44" s="193">
        <f t="shared" si="5"/>
        <v>13.877551020408163</v>
      </c>
      <c r="M44" s="400">
        <v>26</v>
      </c>
      <c r="N44" s="195">
        <v>8</v>
      </c>
      <c r="P44" s="196"/>
      <c r="Q44" s="196"/>
    </row>
    <row r="45" spans="1:17">
      <c r="A45" s="184">
        <f t="shared" si="6"/>
        <v>33</v>
      </c>
      <c r="B45" s="199" t="s">
        <v>62</v>
      </c>
      <c r="C45" s="186" t="s">
        <v>47</v>
      </c>
      <c r="D45" s="197">
        <v>1</v>
      </c>
      <c r="E45" s="188">
        <v>70</v>
      </c>
      <c r="F45" s="189">
        <f t="shared" si="0"/>
        <v>7.7551020408163263</v>
      </c>
      <c r="G45" s="190">
        <f t="shared" si="1"/>
        <v>542.85714285714289</v>
      </c>
      <c r="H45" s="191">
        <f t="shared" si="2"/>
        <v>3.2653061224489792</v>
      </c>
      <c r="I45" s="190">
        <f t="shared" si="3"/>
        <v>228.57142857142856</v>
      </c>
      <c r="J45" s="192">
        <f t="shared" si="4"/>
        <v>771.42857142857144</v>
      </c>
      <c r="K45" s="193">
        <f t="shared" si="5"/>
        <v>11.020408163265307</v>
      </c>
      <c r="M45" s="400">
        <v>19</v>
      </c>
      <c r="N45" s="195">
        <v>8</v>
      </c>
      <c r="P45" s="196"/>
      <c r="Q45" s="196"/>
    </row>
    <row r="46" spans="1:17">
      <c r="A46" s="184">
        <f t="shared" si="6"/>
        <v>34</v>
      </c>
      <c r="B46" s="199" t="s">
        <v>63</v>
      </c>
      <c r="C46" s="186" t="s">
        <v>52</v>
      </c>
      <c r="D46" s="197">
        <v>1</v>
      </c>
      <c r="E46" s="188">
        <v>55</v>
      </c>
      <c r="F46" s="189">
        <f t="shared" si="0"/>
        <v>1.3061224489795917</v>
      </c>
      <c r="G46" s="190">
        <f t="shared" si="1"/>
        <v>71.836734693877546</v>
      </c>
      <c r="H46" s="191">
        <f t="shared" si="2"/>
        <v>3.2653061224489792</v>
      </c>
      <c r="I46" s="190">
        <f t="shared" si="3"/>
        <v>179.59183673469386</v>
      </c>
      <c r="J46" s="192">
        <f t="shared" si="4"/>
        <v>251.42857142857139</v>
      </c>
      <c r="K46" s="193">
        <f t="shared" si="5"/>
        <v>4.5714285714285703</v>
      </c>
      <c r="M46" s="400">
        <v>3.2</v>
      </c>
      <c r="N46" s="195">
        <v>8</v>
      </c>
      <c r="P46" s="196"/>
      <c r="Q46" s="196"/>
    </row>
    <row r="47" spans="1:17">
      <c r="A47" s="184">
        <f t="shared" si="6"/>
        <v>35</v>
      </c>
      <c r="B47" s="199" t="s">
        <v>64</v>
      </c>
      <c r="C47" s="186" t="s">
        <v>52</v>
      </c>
      <c r="D47" s="197">
        <v>1</v>
      </c>
      <c r="E47" s="188">
        <v>100</v>
      </c>
      <c r="F47" s="189">
        <f t="shared" si="0"/>
        <v>1.4285714285714284</v>
      </c>
      <c r="G47" s="190">
        <f t="shared" si="1"/>
        <v>142.85714285714283</v>
      </c>
      <c r="H47" s="191">
        <f t="shared" si="2"/>
        <v>3.2653061224489792</v>
      </c>
      <c r="I47" s="190">
        <f t="shared" si="3"/>
        <v>326.5306122448979</v>
      </c>
      <c r="J47" s="192">
        <f t="shared" si="4"/>
        <v>469.38775510204073</v>
      </c>
      <c r="K47" s="193">
        <f t="shared" si="5"/>
        <v>4.6938775510204076</v>
      </c>
      <c r="M47" s="400">
        <v>3.5</v>
      </c>
      <c r="N47" s="195">
        <v>8</v>
      </c>
      <c r="P47" s="196"/>
      <c r="Q47" s="196"/>
    </row>
    <row r="48" spans="1:17">
      <c r="A48" s="184">
        <f t="shared" si="6"/>
        <v>36</v>
      </c>
      <c r="B48" s="199" t="s">
        <v>65</v>
      </c>
      <c r="C48" s="186" t="s">
        <v>52</v>
      </c>
      <c r="D48" s="197">
        <v>1</v>
      </c>
      <c r="E48" s="188">
        <v>1500</v>
      </c>
      <c r="F48" s="189">
        <f t="shared" si="0"/>
        <v>1.4285714285714284</v>
      </c>
      <c r="G48" s="190">
        <f t="shared" si="1"/>
        <v>2142.8571428571427</v>
      </c>
      <c r="H48" s="191">
        <f t="shared" si="2"/>
        <v>1.0204081632653061</v>
      </c>
      <c r="I48" s="190">
        <f t="shared" si="3"/>
        <v>1530.6122448979593</v>
      </c>
      <c r="J48" s="192">
        <f t="shared" si="4"/>
        <v>3673.4693877551017</v>
      </c>
      <c r="K48" s="193">
        <f t="shared" si="5"/>
        <v>2.4489795918367343</v>
      </c>
      <c r="M48" s="400">
        <v>3.5</v>
      </c>
      <c r="N48" s="195">
        <v>2.5</v>
      </c>
      <c r="P48" s="196"/>
      <c r="Q48" s="196"/>
    </row>
    <row r="49" spans="1:17" ht="25.5">
      <c r="A49" s="184">
        <f t="shared" si="6"/>
        <v>37</v>
      </c>
      <c r="B49" s="199" t="s">
        <v>66</v>
      </c>
      <c r="C49" s="186" t="s">
        <v>52</v>
      </c>
      <c r="D49" s="197">
        <v>1</v>
      </c>
      <c r="E49" s="188">
        <v>7</v>
      </c>
      <c r="F49" s="189">
        <f t="shared" si="0"/>
        <v>46.938775510204081</v>
      </c>
      <c r="G49" s="190">
        <f t="shared" si="1"/>
        <v>328.57142857142856</v>
      </c>
      <c r="H49" s="191">
        <f t="shared" si="2"/>
        <v>2.0408163265306123</v>
      </c>
      <c r="I49" s="190">
        <f t="shared" si="3"/>
        <v>14.285714285714286</v>
      </c>
      <c r="J49" s="192">
        <f t="shared" si="4"/>
        <v>342.85714285714283</v>
      </c>
      <c r="K49" s="193">
        <f t="shared" si="5"/>
        <v>48.979591836734691</v>
      </c>
      <c r="M49" s="400">
        <v>115</v>
      </c>
      <c r="N49" s="195">
        <v>5</v>
      </c>
      <c r="P49" s="196"/>
      <c r="Q49" s="196"/>
    </row>
    <row r="50" spans="1:17" ht="25.5">
      <c r="A50" s="184">
        <f t="shared" si="6"/>
        <v>38</v>
      </c>
      <c r="B50" s="199" t="s">
        <v>67</v>
      </c>
      <c r="C50" s="186" t="s">
        <v>52</v>
      </c>
      <c r="D50" s="197">
        <v>1</v>
      </c>
      <c r="E50" s="188">
        <v>6</v>
      </c>
      <c r="F50" s="189">
        <f t="shared" si="0"/>
        <v>51.020408163265301</v>
      </c>
      <c r="G50" s="190">
        <f t="shared" si="1"/>
        <v>306.12244897959181</v>
      </c>
      <c r="H50" s="191">
        <f t="shared" si="2"/>
        <v>3.2653061224489792</v>
      </c>
      <c r="I50" s="190">
        <f t="shared" si="3"/>
        <v>19.591836734693874</v>
      </c>
      <c r="J50" s="192">
        <f t="shared" si="4"/>
        <v>325.71428571428567</v>
      </c>
      <c r="K50" s="193">
        <f t="shared" si="5"/>
        <v>54.285714285714278</v>
      </c>
      <c r="M50" s="400">
        <v>125</v>
      </c>
      <c r="N50" s="195">
        <v>8</v>
      </c>
      <c r="P50" s="196"/>
      <c r="Q50" s="196"/>
    </row>
    <row r="51" spans="1:17">
      <c r="A51" s="184">
        <f t="shared" si="6"/>
        <v>39</v>
      </c>
      <c r="B51" s="199" t="s">
        <v>68</v>
      </c>
      <c r="C51" s="186" t="s">
        <v>52</v>
      </c>
      <c r="D51" s="197">
        <v>1</v>
      </c>
      <c r="E51" s="188">
        <v>30</v>
      </c>
      <c r="F51" s="189">
        <f t="shared" si="0"/>
        <v>62.857142857142854</v>
      </c>
      <c r="G51" s="190">
        <f t="shared" si="1"/>
        <v>1885.7142857142856</v>
      </c>
      <c r="H51" s="191">
        <f t="shared" si="2"/>
        <v>10.204081632653061</v>
      </c>
      <c r="I51" s="190">
        <f t="shared" si="3"/>
        <v>306.12244897959181</v>
      </c>
      <c r="J51" s="192">
        <f t="shared" si="4"/>
        <v>2191.8367346938776</v>
      </c>
      <c r="K51" s="193">
        <f t="shared" si="5"/>
        <v>73.061224489795919</v>
      </c>
      <c r="M51" s="400">
        <v>154</v>
      </c>
      <c r="N51" s="195">
        <v>25</v>
      </c>
      <c r="P51" s="196"/>
      <c r="Q51" s="196"/>
    </row>
    <row r="52" spans="1:17">
      <c r="A52" s="184">
        <f t="shared" si="6"/>
        <v>40</v>
      </c>
      <c r="B52" s="199" t="s">
        <v>69</v>
      </c>
      <c r="C52" s="186" t="s">
        <v>52</v>
      </c>
      <c r="D52" s="197">
        <v>1</v>
      </c>
      <c r="E52" s="188">
        <v>330</v>
      </c>
      <c r="F52" s="189">
        <f t="shared" si="0"/>
        <v>16.73469387755102</v>
      </c>
      <c r="G52" s="190">
        <f t="shared" si="1"/>
        <v>5522.4489795918371</v>
      </c>
      <c r="H52" s="191">
        <f t="shared" si="2"/>
        <v>3.2653061224489792</v>
      </c>
      <c r="I52" s="190">
        <f t="shared" si="3"/>
        <v>1077.5510204081631</v>
      </c>
      <c r="J52" s="192">
        <f t="shared" si="4"/>
        <v>6600</v>
      </c>
      <c r="K52" s="193">
        <f t="shared" si="5"/>
        <v>20</v>
      </c>
      <c r="M52" s="400">
        <v>41</v>
      </c>
      <c r="N52" s="195">
        <v>8</v>
      </c>
      <c r="P52" s="196"/>
      <c r="Q52" s="196"/>
    </row>
    <row r="53" spans="1:17" ht="29.25" customHeight="1">
      <c r="A53" s="184">
        <f t="shared" si="6"/>
        <v>41</v>
      </c>
      <c r="B53" s="199" t="s">
        <v>70</v>
      </c>
      <c r="C53" s="186" t="s">
        <v>52</v>
      </c>
      <c r="D53" s="197">
        <v>1</v>
      </c>
      <c r="E53" s="188">
        <v>40</v>
      </c>
      <c r="F53" s="189">
        <f t="shared" si="0"/>
        <v>19.959183673469386</v>
      </c>
      <c r="G53" s="190">
        <f t="shared" si="1"/>
        <v>798.36734693877543</v>
      </c>
      <c r="H53" s="191">
        <f t="shared" si="2"/>
        <v>3.2653061224489792</v>
      </c>
      <c r="I53" s="190">
        <f t="shared" si="3"/>
        <v>130.61224489795916</v>
      </c>
      <c r="J53" s="192">
        <f t="shared" si="4"/>
        <v>928.97959183673458</v>
      </c>
      <c r="K53" s="193">
        <f t="shared" si="5"/>
        <v>23.224489795918366</v>
      </c>
      <c r="M53" s="400">
        <v>48.9</v>
      </c>
      <c r="N53" s="195">
        <v>8</v>
      </c>
      <c r="P53" s="196"/>
      <c r="Q53" s="196"/>
    </row>
    <row r="54" spans="1:17">
      <c r="A54" s="184">
        <f t="shared" si="6"/>
        <v>42</v>
      </c>
      <c r="B54" s="199" t="s">
        <v>71</v>
      </c>
      <c r="C54" s="186" t="s">
        <v>52</v>
      </c>
      <c r="D54" s="197">
        <v>1</v>
      </c>
      <c r="E54" s="188">
        <v>275</v>
      </c>
      <c r="F54" s="189">
        <f t="shared" si="0"/>
        <v>15.918367346938775</v>
      </c>
      <c r="G54" s="190">
        <f t="shared" si="1"/>
        <v>4377.5510204081629</v>
      </c>
      <c r="H54" s="191">
        <f t="shared" si="2"/>
        <v>3.2653061224489792</v>
      </c>
      <c r="I54" s="190">
        <f t="shared" si="3"/>
        <v>897.95918367346928</v>
      </c>
      <c r="J54" s="192">
        <f t="shared" si="4"/>
        <v>5275.5102040816319</v>
      </c>
      <c r="K54" s="193">
        <f t="shared" si="5"/>
        <v>19.183673469387752</v>
      </c>
      <c r="M54" s="400">
        <v>39</v>
      </c>
      <c r="N54" s="195">
        <v>8</v>
      </c>
      <c r="P54" s="196"/>
      <c r="Q54" s="196"/>
    </row>
    <row r="55" spans="1:17" ht="25.5">
      <c r="A55" s="184">
        <f t="shared" si="6"/>
        <v>43</v>
      </c>
      <c r="B55" s="199" t="s">
        <v>72</v>
      </c>
      <c r="C55" s="186" t="s">
        <v>52</v>
      </c>
      <c r="D55" s="197">
        <v>1</v>
      </c>
      <c r="E55" s="188">
        <v>40</v>
      </c>
      <c r="F55" s="189">
        <f t="shared" si="0"/>
        <v>23.673469387755102</v>
      </c>
      <c r="G55" s="190">
        <f t="shared" si="1"/>
        <v>946.9387755102041</v>
      </c>
      <c r="H55" s="191">
        <f t="shared" si="2"/>
        <v>3.2653061224489792</v>
      </c>
      <c r="I55" s="190">
        <f t="shared" si="3"/>
        <v>130.61224489795916</v>
      </c>
      <c r="J55" s="192">
        <f t="shared" si="4"/>
        <v>1077.5510204081634</v>
      </c>
      <c r="K55" s="193">
        <f t="shared" si="5"/>
        <v>26.938775510204085</v>
      </c>
      <c r="M55" s="400">
        <v>58</v>
      </c>
      <c r="N55" s="195">
        <v>8</v>
      </c>
      <c r="P55" s="196"/>
      <c r="Q55" s="196"/>
    </row>
    <row r="56" spans="1:17">
      <c r="A56" s="184">
        <f t="shared" si="6"/>
        <v>44</v>
      </c>
      <c r="B56" s="199" t="s">
        <v>73</v>
      </c>
      <c r="C56" s="186" t="s">
        <v>52</v>
      </c>
      <c r="D56" s="197">
        <v>1</v>
      </c>
      <c r="E56" s="188">
        <v>255</v>
      </c>
      <c r="F56" s="189">
        <f t="shared" si="0"/>
        <v>22.448979591836732</v>
      </c>
      <c r="G56" s="190">
        <f t="shared" si="1"/>
        <v>5724.4897959183663</v>
      </c>
      <c r="H56" s="191">
        <f t="shared" si="2"/>
        <v>3.2653061224489792</v>
      </c>
      <c r="I56" s="190">
        <f t="shared" si="3"/>
        <v>832.65306122448965</v>
      </c>
      <c r="J56" s="192">
        <f t="shared" si="4"/>
        <v>6557.142857142856</v>
      </c>
      <c r="K56" s="193">
        <f t="shared" si="5"/>
        <v>25.714285714285708</v>
      </c>
      <c r="M56" s="400">
        <v>55</v>
      </c>
      <c r="N56" s="195">
        <v>8</v>
      </c>
      <c r="P56" s="196"/>
      <c r="Q56" s="196"/>
    </row>
    <row r="57" spans="1:17" ht="25.5">
      <c r="A57" s="184">
        <f t="shared" si="6"/>
        <v>45</v>
      </c>
      <c r="B57" s="199" t="s">
        <v>74</v>
      </c>
      <c r="C57" s="186" t="s">
        <v>52</v>
      </c>
      <c r="D57" s="197">
        <v>1</v>
      </c>
      <c r="E57" s="188">
        <v>20</v>
      </c>
      <c r="F57" s="189">
        <f t="shared" si="0"/>
        <v>23.673469387755102</v>
      </c>
      <c r="G57" s="190">
        <f t="shared" si="1"/>
        <v>473.46938775510205</v>
      </c>
      <c r="H57" s="191">
        <f t="shared" si="2"/>
        <v>3.2653061224489792</v>
      </c>
      <c r="I57" s="190">
        <f t="shared" si="3"/>
        <v>65.306122448979579</v>
      </c>
      <c r="J57" s="192">
        <f t="shared" si="4"/>
        <v>538.77551020408168</v>
      </c>
      <c r="K57" s="193">
        <f t="shared" si="5"/>
        <v>26.938775510204085</v>
      </c>
      <c r="M57" s="400">
        <v>58</v>
      </c>
      <c r="N57" s="195">
        <v>8</v>
      </c>
      <c r="P57" s="196"/>
      <c r="Q57" s="196"/>
    </row>
    <row r="58" spans="1:17" ht="25.5">
      <c r="A58" s="184">
        <f t="shared" si="6"/>
        <v>46</v>
      </c>
      <c r="B58" s="199" t="s">
        <v>75</v>
      </c>
      <c r="C58" s="186" t="s">
        <v>52</v>
      </c>
      <c r="D58" s="197">
        <v>1</v>
      </c>
      <c r="E58" s="188">
        <v>30</v>
      </c>
      <c r="F58" s="189">
        <f t="shared" si="0"/>
        <v>19.591836734693874</v>
      </c>
      <c r="G58" s="190">
        <f t="shared" si="1"/>
        <v>587.75510204081627</v>
      </c>
      <c r="H58" s="191">
        <f t="shared" si="2"/>
        <v>3.2653061224489792</v>
      </c>
      <c r="I58" s="190">
        <f t="shared" si="3"/>
        <v>97.959183673469383</v>
      </c>
      <c r="J58" s="192">
        <f t="shared" si="4"/>
        <v>685.71428571428567</v>
      </c>
      <c r="K58" s="193">
        <f t="shared" si="5"/>
        <v>22.857142857142854</v>
      </c>
      <c r="M58" s="400">
        <v>48</v>
      </c>
      <c r="N58" s="195">
        <v>8</v>
      </c>
      <c r="P58" s="196"/>
      <c r="Q58" s="196"/>
    </row>
    <row r="59" spans="1:17">
      <c r="A59" s="184">
        <f t="shared" si="6"/>
        <v>47</v>
      </c>
      <c r="B59" s="199" t="s">
        <v>76</v>
      </c>
      <c r="C59" s="186" t="s">
        <v>52</v>
      </c>
      <c r="D59" s="197">
        <v>1</v>
      </c>
      <c r="E59" s="188">
        <v>40</v>
      </c>
      <c r="F59" s="189">
        <f t="shared" si="0"/>
        <v>10.204081632653061</v>
      </c>
      <c r="G59" s="190">
        <f t="shared" si="1"/>
        <v>408.16326530612241</v>
      </c>
      <c r="H59" s="191">
        <f t="shared" si="2"/>
        <v>2.0408163265306123</v>
      </c>
      <c r="I59" s="190">
        <f t="shared" si="3"/>
        <v>81.632653061224488</v>
      </c>
      <c r="J59" s="192">
        <f t="shared" si="4"/>
        <v>489.79591836734687</v>
      </c>
      <c r="K59" s="193">
        <f t="shared" si="5"/>
        <v>12.244897959183671</v>
      </c>
      <c r="M59" s="400">
        <v>25</v>
      </c>
      <c r="N59" s="195">
        <v>5</v>
      </c>
      <c r="P59" s="196"/>
      <c r="Q59" s="196"/>
    </row>
    <row r="60" spans="1:17">
      <c r="A60" s="184">
        <f t="shared" si="6"/>
        <v>48</v>
      </c>
      <c r="B60" s="199" t="s">
        <v>77</v>
      </c>
      <c r="C60" s="186" t="s">
        <v>52</v>
      </c>
      <c r="D60" s="197">
        <v>1</v>
      </c>
      <c r="E60" s="188">
        <v>10</v>
      </c>
      <c r="F60" s="189">
        <f t="shared" si="0"/>
        <v>12.244897959183673</v>
      </c>
      <c r="G60" s="190">
        <f t="shared" si="1"/>
        <v>122.44897959183673</v>
      </c>
      <c r="H60" s="191">
        <f t="shared" si="2"/>
        <v>2.0408163265306123</v>
      </c>
      <c r="I60" s="190">
        <f t="shared" si="3"/>
        <v>20.408163265306122</v>
      </c>
      <c r="J60" s="192">
        <f t="shared" si="4"/>
        <v>142.85714285714286</v>
      </c>
      <c r="K60" s="193">
        <f t="shared" si="5"/>
        <v>14.285714285714286</v>
      </c>
      <c r="M60" s="400">
        <v>30</v>
      </c>
      <c r="N60" s="195">
        <v>5</v>
      </c>
      <c r="P60" s="196"/>
      <c r="Q60" s="196"/>
    </row>
    <row r="61" spans="1:17">
      <c r="A61" s="184">
        <f t="shared" si="6"/>
        <v>49</v>
      </c>
      <c r="B61" s="199" t="s">
        <v>78</v>
      </c>
      <c r="C61" s="186" t="s">
        <v>52</v>
      </c>
      <c r="D61" s="197">
        <v>1</v>
      </c>
      <c r="E61" s="188">
        <v>185</v>
      </c>
      <c r="F61" s="189">
        <f t="shared" si="0"/>
        <v>4.8979591836734686</v>
      </c>
      <c r="G61" s="190">
        <f t="shared" si="1"/>
        <v>906.1224489795917</v>
      </c>
      <c r="H61" s="191">
        <f t="shared" si="2"/>
        <v>1.2244897959183672</v>
      </c>
      <c r="I61" s="190">
        <f t="shared" si="3"/>
        <v>226.53061224489792</v>
      </c>
      <c r="J61" s="192">
        <f t="shared" si="4"/>
        <v>1132.6530612244896</v>
      </c>
      <c r="K61" s="193">
        <f t="shared" si="5"/>
        <v>6.1224489795918355</v>
      </c>
      <c r="M61" s="400">
        <v>12</v>
      </c>
      <c r="N61" s="194">
        <v>3</v>
      </c>
      <c r="P61" s="196"/>
      <c r="Q61" s="196"/>
    </row>
    <row r="62" spans="1:17" ht="25.5">
      <c r="A62" s="184">
        <f t="shared" si="6"/>
        <v>50</v>
      </c>
      <c r="B62" s="199" t="s">
        <v>79</v>
      </c>
      <c r="C62" s="186" t="s">
        <v>52</v>
      </c>
      <c r="D62" s="197">
        <v>1</v>
      </c>
      <c r="E62" s="188">
        <v>25</v>
      </c>
      <c r="F62" s="189">
        <f t="shared" si="0"/>
        <v>12.653061224489795</v>
      </c>
      <c r="G62" s="190">
        <f t="shared" si="1"/>
        <v>316.32653061224488</v>
      </c>
      <c r="H62" s="191">
        <f t="shared" si="2"/>
        <v>4.8979591836734686</v>
      </c>
      <c r="I62" s="190">
        <f t="shared" si="3"/>
        <v>122.44897959183672</v>
      </c>
      <c r="J62" s="192">
        <f t="shared" si="4"/>
        <v>438.77551020408157</v>
      </c>
      <c r="K62" s="193">
        <f t="shared" si="5"/>
        <v>17.551020408163264</v>
      </c>
      <c r="M62" s="400">
        <v>31</v>
      </c>
      <c r="N62" s="195">
        <v>12</v>
      </c>
      <c r="P62" s="196"/>
      <c r="Q62" s="196"/>
    </row>
    <row r="63" spans="1:17">
      <c r="A63" s="184">
        <f t="shared" si="6"/>
        <v>51</v>
      </c>
      <c r="B63" s="199" t="s">
        <v>80</v>
      </c>
      <c r="C63" s="186" t="s">
        <v>52</v>
      </c>
      <c r="D63" s="197">
        <v>1</v>
      </c>
      <c r="E63" s="188">
        <v>5</v>
      </c>
      <c r="F63" s="189">
        <f t="shared" si="0"/>
        <v>14.285714285714285</v>
      </c>
      <c r="G63" s="190">
        <f t="shared" si="1"/>
        <v>71.428571428571416</v>
      </c>
      <c r="H63" s="191">
        <f t="shared" si="2"/>
        <v>3.2653061224489792</v>
      </c>
      <c r="I63" s="190">
        <f t="shared" si="3"/>
        <v>16.326530612244895</v>
      </c>
      <c r="J63" s="192">
        <f t="shared" si="4"/>
        <v>87.755102040816311</v>
      </c>
      <c r="K63" s="193">
        <f t="shared" si="5"/>
        <v>17.551020408163261</v>
      </c>
      <c r="M63" s="400">
        <v>35</v>
      </c>
      <c r="N63" s="195">
        <v>8</v>
      </c>
      <c r="P63" s="196"/>
      <c r="Q63" s="196"/>
    </row>
    <row r="64" spans="1:17">
      <c r="A64" s="184">
        <f t="shared" si="6"/>
        <v>52</v>
      </c>
      <c r="B64" s="199" t="s">
        <v>81</v>
      </c>
      <c r="C64" s="186" t="s">
        <v>20</v>
      </c>
      <c r="D64" s="197">
        <v>1</v>
      </c>
      <c r="E64" s="188">
        <v>1800</v>
      </c>
      <c r="F64" s="189">
        <f t="shared" si="0"/>
        <v>0.16326530612244897</v>
      </c>
      <c r="G64" s="190">
        <f t="shared" si="1"/>
        <v>293.87755102040813</v>
      </c>
      <c r="H64" s="191">
        <f t="shared" si="2"/>
        <v>0.2040816326530612</v>
      </c>
      <c r="I64" s="190">
        <f t="shared" si="3"/>
        <v>367.34693877551018</v>
      </c>
      <c r="J64" s="192">
        <f t="shared" si="4"/>
        <v>661.22448979591832</v>
      </c>
      <c r="K64" s="193">
        <f t="shared" si="5"/>
        <v>0.36734693877551017</v>
      </c>
      <c r="M64" s="400">
        <v>0.4</v>
      </c>
      <c r="N64" s="195">
        <v>0.5</v>
      </c>
      <c r="P64" s="196"/>
      <c r="Q64" s="196"/>
    </row>
    <row r="65" spans="1:17">
      <c r="A65" s="184">
        <f t="shared" si="6"/>
        <v>53</v>
      </c>
      <c r="B65" s="199" t="s">
        <v>82</v>
      </c>
      <c r="C65" s="186" t="s">
        <v>52</v>
      </c>
      <c r="D65" s="197">
        <v>1</v>
      </c>
      <c r="E65" s="188">
        <v>4</v>
      </c>
      <c r="F65" s="189">
        <f t="shared" si="0"/>
        <v>16.326530612244898</v>
      </c>
      <c r="G65" s="190">
        <f t="shared" si="1"/>
        <v>65.306122448979593</v>
      </c>
      <c r="H65" s="191">
        <f t="shared" si="2"/>
        <v>6.1224489795918364</v>
      </c>
      <c r="I65" s="190">
        <f t="shared" si="3"/>
        <v>24.489795918367346</v>
      </c>
      <c r="J65" s="192">
        <f t="shared" si="4"/>
        <v>89.795918367346943</v>
      </c>
      <c r="K65" s="193">
        <f t="shared" si="5"/>
        <v>22.448979591836736</v>
      </c>
      <c r="M65" s="400">
        <v>40</v>
      </c>
      <c r="N65" s="195">
        <v>15</v>
      </c>
      <c r="P65" s="196"/>
      <c r="Q65" s="196"/>
    </row>
    <row r="66" spans="1:17" s="176" customFormat="1" ht="27.75" customHeight="1">
      <c r="A66" s="179"/>
      <c r="B66" s="200" t="s">
        <v>83</v>
      </c>
      <c r="C66" s="200"/>
      <c r="D66" s="201"/>
      <c r="E66" s="180"/>
      <c r="F66" s="179"/>
      <c r="G66" s="179"/>
      <c r="H66" s="179"/>
      <c r="I66" s="179"/>
      <c r="J66" s="179"/>
      <c r="K66" s="181"/>
      <c r="M66" s="395"/>
      <c r="N66" s="182"/>
      <c r="P66" s="183"/>
      <c r="Q66" s="183"/>
    </row>
    <row r="67" spans="1:17" ht="17.25" customHeight="1">
      <c r="A67" s="184">
        <f>A65+1</f>
        <v>54</v>
      </c>
      <c r="B67" s="202" t="s">
        <v>84</v>
      </c>
      <c r="C67" s="186" t="s">
        <v>20</v>
      </c>
      <c r="D67" s="187">
        <v>1</v>
      </c>
      <c r="E67" s="203">
        <v>1</v>
      </c>
      <c r="F67" s="189">
        <f>M67/$J$4</f>
        <v>1910.204081632653</v>
      </c>
      <c r="G67" s="190">
        <f>F67*E67</f>
        <v>1910.204081632653</v>
      </c>
      <c r="H67" s="191">
        <f>N67/$J$4</f>
        <v>32.653061224489797</v>
      </c>
      <c r="I67" s="190">
        <f>H67*E67</f>
        <v>32.653061224489797</v>
      </c>
      <c r="J67" s="192">
        <f>G67+I67</f>
        <v>1942.8571428571429</v>
      </c>
      <c r="K67" s="193">
        <f>J67/E67</f>
        <v>1942.8571428571429</v>
      </c>
      <c r="M67" s="400">
        <v>4680</v>
      </c>
      <c r="N67" s="195">
        <v>80</v>
      </c>
      <c r="P67" s="196"/>
      <c r="Q67" s="196"/>
    </row>
    <row r="68" spans="1:17">
      <c r="A68" s="184">
        <f>A67+1</f>
        <v>55</v>
      </c>
      <c r="B68" s="199" t="s">
        <v>85</v>
      </c>
      <c r="C68" s="186" t="s">
        <v>20</v>
      </c>
      <c r="D68" s="187">
        <v>1</v>
      </c>
      <c r="E68" s="188">
        <v>1</v>
      </c>
      <c r="F68" s="189">
        <f>M68/$J$4</f>
        <v>10.204081632653061</v>
      </c>
      <c r="G68" s="190">
        <f>F68*E68</f>
        <v>10.204081632653061</v>
      </c>
      <c r="H68" s="191">
        <f>N68/$J$4</f>
        <v>2.0408163265306123</v>
      </c>
      <c r="I68" s="190">
        <f>H68*E68</f>
        <v>2.0408163265306123</v>
      </c>
      <c r="J68" s="192">
        <f>G68+I68</f>
        <v>12.244897959183673</v>
      </c>
      <c r="K68" s="193">
        <f>J68/E68</f>
        <v>12.244897959183673</v>
      </c>
      <c r="M68" s="400">
        <v>25</v>
      </c>
      <c r="N68" s="195">
        <v>5</v>
      </c>
      <c r="P68" s="196"/>
      <c r="Q68" s="196"/>
    </row>
    <row r="69" spans="1:17" ht="18" customHeight="1">
      <c r="A69" s="184">
        <f>A68+1</f>
        <v>56</v>
      </c>
      <c r="B69" s="202" t="s">
        <v>86</v>
      </c>
      <c r="C69" s="186" t="s">
        <v>20</v>
      </c>
      <c r="D69" s="187">
        <v>1</v>
      </c>
      <c r="E69" s="203">
        <v>5</v>
      </c>
      <c r="F69" s="189">
        <f>M69/$J$4</f>
        <v>353.0612244897959</v>
      </c>
      <c r="G69" s="190">
        <f>F69*E69</f>
        <v>1765.3061224489795</v>
      </c>
      <c r="H69" s="191">
        <f>N69/$J$4</f>
        <v>20.408163265306122</v>
      </c>
      <c r="I69" s="190">
        <f>H69*E69</f>
        <v>102.0408163265306</v>
      </c>
      <c r="J69" s="192">
        <f>G69+I69</f>
        <v>1867.3469387755101</v>
      </c>
      <c r="K69" s="193">
        <f>J69/E69</f>
        <v>373.46938775510205</v>
      </c>
      <c r="M69" s="400">
        <v>865</v>
      </c>
      <c r="N69" s="195">
        <v>50</v>
      </c>
      <c r="P69" s="196"/>
      <c r="Q69" s="196"/>
    </row>
    <row r="70" spans="1:17">
      <c r="A70" s="184">
        <f>A69+1</f>
        <v>57</v>
      </c>
      <c r="B70" s="399" t="s">
        <v>87</v>
      </c>
      <c r="C70" s="186" t="s">
        <v>52</v>
      </c>
      <c r="D70" s="187">
        <v>1</v>
      </c>
      <c r="E70" s="188">
        <v>1</v>
      </c>
      <c r="F70" s="189">
        <f>M70/$J$4</f>
        <v>538.77551020408157</v>
      </c>
      <c r="G70" s="190">
        <f>F70*E70</f>
        <v>538.77551020408157</v>
      </c>
      <c r="H70" s="191">
        <f>N70/$J$4</f>
        <v>102.0408163265306</v>
      </c>
      <c r="I70" s="190">
        <f>H70*E70</f>
        <v>102.0408163265306</v>
      </c>
      <c r="J70" s="192">
        <f>G70+I70</f>
        <v>640.81632653061217</v>
      </c>
      <c r="K70" s="193">
        <f>J70/E70</f>
        <v>640.81632653061217</v>
      </c>
      <c r="M70" s="400">
        <v>1320</v>
      </c>
      <c r="N70" s="195">
        <v>250</v>
      </c>
      <c r="P70" s="196"/>
      <c r="Q70" s="196"/>
    </row>
    <row r="71" spans="1:17" s="176" customFormat="1" ht="27.75" customHeight="1">
      <c r="A71" s="179"/>
      <c r="B71" s="200" t="s">
        <v>88</v>
      </c>
      <c r="C71" s="200"/>
      <c r="D71" s="201"/>
      <c r="E71" s="180"/>
      <c r="F71" s="179"/>
      <c r="G71" s="179"/>
      <c r="H71" s="179"/>
      <c r="I71" s="179"/>
      <c r="J71" s="179"/>
      <c r="K71" s="181"/>
      <c r="M71" s="395"/>
      <c r="N71" s="182"/>
      <c r="P71" s="183"/>
      <c r="Q71" s="183"/>
    </row>
    <row r="72" spans="1:17" ht="15.75" customHeight="1">
      <c r="A72" s="184">
        <f>A70+1</f>
        <v>58</v>
      </c>
      <c r="B72" s="202" t="s">
        <v>89</v>
      </c>
      <c r="C72" s="186" t="s">
        <v>20</v>
      </c>
      <c r="D72" s="187">
        <v>1</v>
      </c>
      <c r="E72" s="203">
        <v>1</v>
      </c>
      <c r="F72" s="189">
        <f>M72/$J$4</f>
        <v>1208.1632653061224</v>
      </c>
      <c r="G72" s="190">
        <f>F72*E72</f>
        <v>1208.1632653061224</v>
      </c>
      <c r="H72" s="191">
        <f>N72/$J$4</f>
        <v>32.653061224489797</v>
      </c>
      <c r="I72" s="190">
        <f>H72*E72</f>
        <v>32.653061224489797</v>
      </c>
      <c r="J72" s="192">
        <f>G72+I72</f>
        <v>1240.8163265306123</v>
      </c>
      <c r="K72" s="193">
        <f>J72/E72</f>
        <v>1240.8163265306123</v>
      </c>
      <c r="M72" s="400">
        <v>2960</v>
      </c>
      <c r="N72" s="195">
        <v>80</v>
      </c>
      <c r="P72" s="196"/>
      <c r="Q72" s="196"/>
    </row>
    <row r="73" spans="1:17" ht="15.75" customHeight="1">
      <c r="A73" s="184">
        <f>A72+1</f>
        <v>59</v>
      </c>
      <c r="B73" s="202" t="s">
        <v>86</v>
      </c>
      <c r="C73" s="186" t="s">
        <v>20</v>
      </c>
      <c r="D73" s="187">
        <v>1</v>
      </c>
      <c r="E73" s="203">
        <v>3</v>
      </c>
      <c r="F73" s="189">
        <f>M73/$J$4</f>
        <v>353.0612244897959</v>
      </c>
      <c r="G73" s="190">
        <f>F73*E73</f>
        <v>1059.1836734693877</v>
      </c>
      <c r="H73" s="191">
        <f>N73/$J$4</f>
        <v>20.408163265306122</v>
      </c>
      <c r="I73" s="190">
        <f>H73*E73</f>
        <v>61.224489795918366</v>
      </c>
      <c r="J73" s="192">
        <f>G73+I73</f>
        <v>1120.408163265306</v>
      </c>
      <c r="K73" s="193">
        <f>J73/E73</f>
        <v>373.46938775510199</v>
      </c>
      <c r="M73" s="400">
        <v>865</v>
      </c>
      <c r="N73" s="195">
        <v>50</v>
      </c>
      <c r="P73" s="196"/>
      <c r="Q73" s="196"/>
    </row>
    <row r="74" spans="1:17">
      <c r="A74" s="184">
        <f>A73+1</f>
        <v>60</v>
      </c>
      <c r="B74" s="399" t="s">
        <v>90</v>
      </c>
      <c r="C74" s="186" t="s">
        <v>52</v>
      </c>
      <c r="D74" s="187">
        <v>1</v>
      </c>
      <c r="E74" s="188">
        <v>1</v>
      </c>
      <c r="F74" s="189">
        <f>M74/$J$4</f>
        <v>387.75510204081633</v>
      </c>
      <c r="G74" s="190">
        <f>F74*E74</f>
        <v>387.75510204081633</v>
      </c>
      <c r="H74" s="191">
        <f>N74/$J$4</f>
        <v>81.632653061224488</v>
      </c>
      <c r="I74" s="190">
        <f>H74*E74</f>
        <v>81.632653061224488</v>
      </c>
      <c r="J74" s="192">
        <f>G74+I74</f>
        <v>469.38775510204084</v>
      </c>
      <c r="K74" s="193">
        <f>J74/E74</f>
        <v>469.38775510204084</v>
      </c>
      <c r="M74" s="400">
        <v>950</v>
      </c>
      <c r="N74" s="195">
        <v>200</v>
      </c>
      <c r="P74" s="196"/>
      <c r="Q74" s="196"/>
    </row>
    <row r="75" spans="1:17" s="176" customFormat="1" ht="27.75" customHeight="1">
      <c r="A75" s="179"/>
      <c r="B75" s="200" t="s">
        <v>91</v>
      </c>
      <c r="C75" s="200"/>
      <c r="D75" s="201"/>
      <c r="E75" s="180"/>
      <c r="F75" s="179"/>
      <c r="G75" s="179"/>
      <c r="H75" s="179"/>
      <c r="I75" s="179"/>
      <c r="J75" s="179"/>
      <c r="K75" s="181"/>
      <c r="M75" s="395"/>
      <c r="N75" s="182"/>
      <c r="P75" s="183"/>
      <c r="Q75" s="183"/>
    </row>
    <row r="76" spans="1:17" ht="18" customHeight="1">
      <c r="A76" s="184">
        <f>A74+1</f>
        <v>61</v>
      </c>
      <c r="B76" s="202" t="s">
        <v>86</v>
      </c>
      <c r="C76" s="186" t="s">
        <v>20</v>
      </c>
      <c r="D76" s="187">
        <v>1</v>
      </c>
      <c r="E76" s="203">
        <v>1</v>
      </c>
      <c r="F76" s="189">
        <f t="shared" ref="F76:F81" si="7">M76/$J$4</f>
        <v>353.0612244897959</v>
      </c>
      <c r="G76" s="190">
        <f t="shared" ref="G76:G81" si="8">F76*E76</f>
        <v>353.0612244897959</v>
      </c>
      <c r="H76" s="191">
        <f t="shared" ref="H76:H81" si="9">N76/$J$4</f>
        <v>20.408163265306122</v>
      </c>
      <c r="I76" s="190">
        <f t="shared" ref="I76:I81" si="10">H76*E76</f>
        <v>20.408163265306122</v>
      </c>
      <c r="J76" s="192">
        <f t="shared" ref="J76:J81" si="11">G76+I76</f>
        <v>373.46938775510205</v>
      </c>
      <c r="K76" s="193">
        <f t="shared" ref="K76:K81" si="12">J76/E76</f>
        <v>373.46938775510205</v>
      </c>
      <c r="M76" s="400">
        <v>865</v>
      </c>
      <c r="N76" s="195">
        <v>50</v>
      </c>
      <c r="P76" s="196"/>
      <c r="Q76" s="196"/>
    </row>
    <row r="77" spans="1:17">
      <c r="A77" s="184">
        <f>A76+1</f>
        <v>62</v>
      </c>
      <c r="B77" s="199" t="s">
        <v>92</v>
      </c>
      <c r="C77" s="186" t="s">
        <v>20</v>
      </c>
      <c r="D77" s="187">
        <v>1</v>
      </c>
      <c r="E77" s="188">
        <v>2</v>
      </c>
      <c r="F77" s="189">
        <f t="shared" si="7"/>
        <v>10.204081632653061</v>
      </c>
      <c r="G77" s="190">
        <f t="shared" si="8"/>
        <v>20.408163265306122</v>
      </c>
      <c r="H77" s="191">
        <f t="shared" si="9"/>
        <v>2.0408163265306123</v>
      </c>
      <c r="I77" s="190">
        <f t="shared" si="10"/>
        <v>4.0816326530612246</v>
      </c>
      <c r="J77" s="192">
        <f t="shared" si="11"/>
        <v>24.489795918367346</v>
      </c>
      <c r="K77" s="193">
        <f t="shared" si="12"/>
        <v>12.244897959183673</v>
      </c>
      <c r="M77" s="400">
        <v>25</v>
      </c>
      <c r="N77" s="195">
        <v>5</v>
      </c>
      <c r="P77" s="196"/>
      <c r="Q77" s="196"/>
    </row>
    <row r="78" spans="1:17">
      <c r="A78" s="184">
        <f>A77+1</f>
        <v>63</v>
      </c>
      <c r="B78" s="199" t="s">
        <v>93</v>
      </c>
      <c r="C78" s="186" t="s">
        <v>20</v>
      </c>
      <c r="D78" s="187">
        <v>1</v>
      </c>
      <c r="E78" s="188">
        <v>3</v>
      </c>
      <c r="F78" s="189">
        <f t="shared" si="7"/>
        <v>10.204081632653061</v>
      </c>
      <c r="G78" s="190">
        <f t="shared" si="8"/>
        <v>30.612244897959183</v>
      </c>
      <c r="H78" s="191">
        <f t="shared" si="9"/>
        <v>2.0408163265306123</v>
      </c>
      <c r="I78" s="190">
        <f t="shared" si="10"/>
        <v>6.1224489795918373</v>
      </c>
      <c r="J78" s="192">
        <f t="shared" si="11"/>
        <v>36.734693877551024</v>
      </c>
      <c r="K78" s="193">
        <f t="shared" si="12"/>
        <v>12.244897959183675</v>
      </c>
      <c r="M78" s="400">
        <v>25</v>
      </c>
      <c r="N78" s="195">
        <v>5</v>
      </c>
      <c r="P78" s="196"/>
      <c r="Q78" s="196"/>
    </row>
    <row r="79" spans="1:17">
      <c r="A79" s="184">
        <f>A78+1</f>
        <v>64</v>
      </c>
      <c r="B79" s="199" t="s">
        <v>94</v>
      </c>
      <c r="C79" s="186" t="s">
        <v>20</v>
      </c>
      <c r="D79" s="187">
        <v>1</v>
      </c>
      <c r="E79" s="188">
        <v>1</v>
      </c>
      <c r="F79" s="189">
        <f t="shared" si="7"/>
        <v>10.204081632653061</v>
      </c>
      <c r="G79" s="190">
        <f t="shared" si="8"/>
        <v>10.204081632653061</v>
      </c>
      <c r="H79" s="191">
        <f t="shared" si="9"/>
        <v>2.0408163265306123</v>
      </c>
      <c r="I79" s="190">
        <f t="shared" si="10"/>
        <v>2.0408163265306123</v>
      </c>
      <c r="J79" s="192">
        <f t="shared" si="11"/>
        <v>12.244897959183673</v>
      </c>
      <c r="K79" s="193">
        <f t="shared" si="12"/>
        <v>12.244897959183673</v>
      </c>
      <c r="M79" s="400">
        <v>25</v>
      </c>
      <c r="N79" s="195">
        <v>5</v>
      </c>
      <c r="P79" s="196"/>
      <c r="Q79" s="196"/>
    </row>
    <row r="80" spans="1:17">
      <c r="A80" s="184">
        <f>A79+1</f>
        <v>65</v>
      </c>
      <c r="B80" s="199" t="s">
        <v>95</v>
      </c>
      <c r="C80" s="186" t="s">
        <v>20</v>
      </c>
      <c r="D80" s="187">
        <v>1</v>
      </c>
      <c r="E80" s="188">
        <v>3</v>
      </c>
      <c r="F80" s="189">
        <f t="shared" si="7"/>
        <v>26.530612244897956</v>
      </c>
      <c r="G80" s="190">
        <f t="shared" si="8"/>
        <v>79.591836734693871</v>
      </c>
      <c r="H80" s="191">
        <f t="shared" si="9"/>
        <v>2.0408163265306123</v>
      </c>
      <c r="I80" s="190">
        <f t="shared" si="10"/>
        <v>6.1224489795918373</v>
      </c>
      <c r="J80" s="192">
        <f t="shared" si="11"/>
        <v>85.714285714285708</v>
      </c>
      <c r="K80" s="193">
        <f t="shared" si="12"/>
        <v>28.571428571428569</v>
      </c>
      <c r="M80" s="400">
        <v>65</v>
      </c>
      <c r="N80" s="195">
        <v>5</v>
      </c>
      <c r="P80" s="196"/>
      <c r="Q80" s="196"/>
    </row>
    <row r="81" spans="1:17">
      <c r="A81" s="184">
        <f>A80+1</f>
        <v>66</v>
      </c>
      <c r="B81" s="199" t="s">
        <v>96</v>
      </c>
      <c r="C81" s="186" t="s">
        <v>52</v>
      </c>
      <c r="D81" s="187">
        <v>1</v>
      </c>
      <c r="E81" s="188">
        <v>1</v>
      </c>
      <c r="F81" s="189">
        <f t="shared" si="7"/>
        <v>285.71428571428567</v>
      </c>
      <c r="G81" s="190">
        <f t="shared" si="8"/>
        <v>285.71428571428567</v>
      </c>
      <c r="H81" s="191">
        <f t="shared" si="9"/>
        <v>61.224489795918366</v>
      </c>
      <c r="I81" s="190">
        <f t="shared" si="10"/>
        <v>61.224489795918366</v>
      </c>
      <c r="J81" s="192">
        <f t="shared" si="11"/>
        <v>346.93877551020404</v>
      </c>
      <c r="K81" s="193">
        <f t="shared" si="12"/>
        <v>346.93877551020404</v>
      </c>
      <c r="M81" s="400">
        <v>700</v>
      </c>
      <c r="N81" s="195">
        <v>150</v>
      </c>
      <c r="P81" s="196"/>
      <c r="Q81" s="196"/>
    </row>
    <row r="82" spans="1:17" s="176" customFormat="1" ht="27.75" customHeight="1">
      <c r="A82" s="179"/>
      <c r="B82" s="200" t="s">
        <v>97</v>
      </c>
      <c r="C82" s="200"/>
      <c r="D82" s="201"/>
      <c r="E82" s="180"/>
      <c r="F82" s="179"/>
      <c r="G82" s="179"/>
      <c r="H82" s="179"/>
      <c r="I82" s="179"/>
      <c r="J82" s="179"/>
      <c r="K82" s="181"/>
      <c r="M82" s="395"/>
      <c r="N82" s="182"/>
      <c r="P82" s="183"/>
      <c r="Q82" s="183"/>
    </row>
    <row r="83" spans="1:17" ht="14.25" customHeight="1">
      <c r="A83" s="184">
        <f>A81+1</f>
        <v>67</v>
      </c>
      <c r="B83" s="202" t="s">
        <v>86</v>
      </c>
      <c r="C83" s="186" t="s">
        <v>20</v>
      </c>
      <c r="D83" s="187">
        <v>1</v>
      </c>
      <c r="E83" s="203">
        <v>1</v>
      </c>
      <c r="F83" s="189">
        <f t="shared" ref="F83:F89" si="13">M83/$J$4</f>
        <v>353.0612244897959</v>
      </c>
      <c r="G83" s="190">
        <f t="shared" ref="G83:G89" si="14">F83*E83</f>
        <v>353.0612244897959</v>
      </c>
      <c r="H83" s="191">
        <f t="shared" ref="H83:H89" si="15">N83/$J$4</f>
        <v>32.653061224489797</v>
      </c>
      <c r="I83" s="190">
        <f t="shared" ref="I83:I89" si="16">H83*E83</f>
        <v>32.653061224489797</v>
      </c>
      <c r="J83" s="192">
        <f t="shared" ref="J83:J89" si="17">G83+I83</f>
        <v>385.71428571428572</v>
      </c>
      <c r="K83" s="193">
        <f t="shared" ref="K83:K89" si="18">J83/E83</f>
        <v>385.71428571428572</v>
      </c>
      <c r="M83" s="400">
        <v>865</v>
      </c>
      <c r="N83" s="195">
        <v>80</v>
      </c>
      <c r="P83" s="196"/>
      <c r="Q83" s="196"/>
    </row>
    <row r="84" spans="1:17" ht="14.25" customHeight="1">
      <c r="A84" s="184">
        <f t="shared" ref="A84:A89" si="19">A83+1</f>
        <v>68</v>
      </c>
      <c r="B84" s="202" t="s">
        <v>98</v>
      </c>
      <c r="C84" s="186" t="s">
        <v>20</v>
      </c>
      <c r="D84" s="187">
        <v>1</v>
      </c>
      <c r="E84" s="203">
        <v>2</v>
      </c>
      <c r="F84" s="189">
        <f t="shared" si="13"/>
        <v>10.204081632653061</v>
      </c>
      <c r="G84" s="190">
        <f t="shared" si="14"/>
        <v>20.408163265306122</v>
      </c>
      <c r="H84" s="191">
        <f t="shared" si="15"/>
        <v>2.0408163265306123</v>
      </c>
      <c r="I84" s="190">
        <f t="shared" si="16"/>
        <v>4.0816326530612246</v>
      </c>
      <c r="J84" s="192">
        <f t="shared" si="17"/>
        <v>24.489795918367346</v>
      </c>
      <c r="K84" s="193">
        <f t="shared" si="18"/>
        <v>12.244897959183673</v>
      </c>
      <c r="M84" s="400">
        <v>25</v>
      </c>
      <c r="N84" s="195">
        <v>5</v>
      </c>
      <c r="P84" s="196"/>
      <c r="Q84" s="196"/>
    </row>
    <row r="85" spans="1:17">
      <c r="A85" s="184">
        <f t="shared" si="19"/>
        <v>69</v>
      </c>
      <c r="B85" s="202" t="s">
        <v>99</v>
      </c>
      <c r="C85" s="186" t="s">
        <v>20</v>
      </c>
      <c r="D85" s="187">
        <v>1</v>
      </c>
      <c r="E85" s="203">
        <v>2</v>
      </c>
      <c r="F85" s="189">
        <f t="shared" si="13"/>
        <v>10.204081632653061</v>
      </c>
      <c r="G85" s="190">
        <f t="shared" si="14"/>
        <v>20.408163265306122</v>
      </c>
      <c r="H85" s="191">
        <f t="shared" si="15"/>
        <v>2.0408163265306123</v>
      </c>
      <c r="I85" s="190">
        <f t="shared" si="16"/>
        <v>4.0816326530612246</v>
      </c>
      <c r="J85" s="192">
        <f t="shared" si="17"/>
        <v>24.489795918367346</v>
      </c>
      <c r="K85" s="193">
        <f t="shared" si="18"/>
        <v>12.244897959183673</v>
      </c>
      <c r="M85" s="400">
        <v>25</v>
      </c>
      <c r="N85" s="195">
        <v>5</v>
      </c>
      <c r="P85" s="196"/>
      <c r="Q85" s="196"/>
    </row>
    <row r="86" spans="1:17">
      <c r="A86" s="184">
        <f t="shared" si="19"/>
        <v>70</v>
      </c>
      <c r="B86" s="202" t="s">
        <v>94</v>
      </c>
      <c r="C86" s="186" t="s">
        <v>20</v>
      </c>
      <c r="D86" s="187">
        <v>1</v>
      </c>
      <c r="E86" s="203">
        <v>2</v>
      </c>
      <c r="F86" s="189">
        <f t="shared" si="13"/>
        <v>10.204081632653061</v>
      </c>
      <c r="G86" s="190">
        <f t="shared" si="14"/>
        <v>20.408163265306122</v>
      </c>
      <c r="H86" s="191">
        <f t="shared" si="15"/>
        <v>2.0408163265306123</v>
      </c>
      <c r="I86" s="190">
        <f t="shared" si="16"/>
        <v>4.0816326530612246</v>
      </c>
      <c r="J86" s="192">
        <f t="shared" si="17"/>
        <v>24.489795918367346</v>
      </c>
      <c r="K86" s="193">
        <f t="shared" si="18"/>
        <v>12.244897959183673</v>
      </c>
      <c r="M86" s="400">
        <v>25</v>
      </c>
      <c r="N86" s="195">
        <v>5</v>
      </c>
      <c r="P86" s="196"/>
      <c r="Q86" s="196"/>
    </row>
    <row r="87" spans="1:17">
      <c r="A87" s="184">
        <f t="shared" si="19"/>
        <v>71</v>
      </c>
      <c r="B87" s="202" t="s">
        <v>95</v>
      </c>
      <c r="C87" s="186" t="s">
        <v>20</v>
      </c>
      <c r="D87" s="187">
        <v>1</v>
      </c>
      <c r="E87" s="203">
        <v>1</v>
      </c>
      <c r="F87" s="189">
        <f t="shared" si="13"/>
        <v>26.530612244897956</v>
      </c>
      <c r="G87" s="190">
        <f t="shared" si="14"/>
        <v>26.530612244897956</v>
      </c>
      <c r="H87" s="191">
        <f t="shared" si="15"/>
        <v>2.0408163265306123</v>
      </c>
      <c r="I87" s="190">
        <f t="shared" si="16"/>
        <v>2.0408163265306123</v>
      </c>
      <c r="J87" s="192">
        <f t="shared" si="17"/>
        <v>28.571428571428569</v>
      </c>
      <c r="K87" s="193">
        <f t="shared" si="18"/>
        <v>28.571428571428569</v>
      </c>
      <c r="M87" s="400">
        <v>65</v>
      </c>
      <c r="N87" s="195">
        <v>5</v>
      </c>
      <c r="P87" s="196"/>
      <c r="Q87" s="196"/>
    </row>
    <row r="88" spans="1:17">
      <c r="A88" s="184">
        <f t="shared" si="19"/>
        <v>72</v>
      </c>
      <c r="B88" s="397" t="s">
        <v>100</v>
      </c>
      <c r="C88" s="186" t="s">
        <v>20</v>
      </c>
      <c r="D88" s="187">
        <v>1</v>
      </c>
      <c r="E88" s="203">
        <v>1</v>
      </c>
      <c r="F88" s="189">
        <f t="shared" si="13"/>
        <v>91.836734693877546</v>
      </c>
      <c r="G88" s="190">
        <f t="shared" si="14"/>
        <v>91.836734693877546</v>
      </c>
      <c r="H88" s="191">
        <f t="shared" si="15"/>
        <v>6.1224489795918364</v>
      </c>
      <c r="I88" s="190">
        <f t="shared" si="16"/>
        <v>6.1224489795918364</v>
      </c>
      <c r="J88" s="192">
        <f t="shared" si="17"/>
        <v>97.959183673469383</v>
      </c>
      <c r="K88" s="193">
        <f t="shared" si="18"/>
        <v>97.959183673469383</v>
      </c>
      <c r="M88" s="400">
        <v>225</v>
      </c>
      <c r="N88" s="195">
        <v>15</v>
      </c>
      <c r="P88" s="196"/>
      <c r="Q88" s="196"/>
    </row>
    <row r="89" spans="1:17">
      <c r="A89" s="184">
        <f t="shared" si="19"/>
        <v>73</v>
      </c>
      <c r="B89" s="398" t="s">
        <v>101</v>
      </c>
      <c r="C89" s="186" t="s">
        <v>52</v>
      </c>
      <c r="D89" s="187">
        <v>1</v>
      </c>
      <c r="E89" s="203">
        <v>1</v>
      </c>
      <c r="F89" s="189">
        <f t="shared" si="13"/>
        <v>285.71428571428567</v>
      </c>
      <c r="G89" s="190">
        <f t="shared" si="14"/>
        <v>285.71428571428567</v>
      </c>
      <c r="H89" s="191">
        <f t="shared" si="15"/>
        <v>61.224489795918366</v>
      </c>
      <c r="I89" s="190">
        <f t="shared" si="16"/>
        <v>61.224489795918366</v>
      </c>
      <c r="J89" s="192">
        <f t="shared" si="17"/>
        <v>346.93877551020404</v>
      </c>
      <c r="K89" s="193">
        <f t="shared" si="18"/>
        <v>346.93877551020404</v>
      </c>
      <c r="M89" s="400">
        <v>700</v>
      </c>
      <c r="N89" s="195">
        <v>150</v>
      </c>
      <c r="P89" s="196"/>
      <c r="Q89" s="196"/>
    </row>
    <row r="90" spans="1:17" s="176" customFormat="1" ht="27.75" customHeight="1">
      <c r="A90" s="179"/>
      <c r="B90" s="200" t="s">
        <v>102</v>
      </c>
      <c r="C90" s="200"/>
      <c r="D90" s="201"/>
      <c r="E90" s="180"/>
      <c r="F90" s="179"/>
      <c r="G90" s="179"/>
      <c r="H90" s="179"/>
      <c r="I90" s="179"/>
      <c r="J90" s="179"/>
      <c r="K90" s="181"/>
      <c r="M90" s="395"/>
      <c r="N90" s="182"/>
      <c r="P90" s="183"/>
      <c r="Q90" s="183"/>
    </row>
    <row r="91" spans="1:17" ht="18" customHeight="1">
      <c r="A91" s="184">
        <f>A89+1</f>
        <v>74</v>
      </c>
      <c r="B91" s="202" t="s">
        <v>86</v>
      </c>
      <c r="C91" s="186" t="s">
        <v>20</v>
      </c>
      <c r="D91" s="187">
        <v>1</v>
      </c>
      <c r="E91" s="203">
        <v>1</v>
      </c>
      <c r="F91" s="189">
        <f t="shared" ref="F91:F98" si="20">M91/$J$4</f>
        <v>353.0612244897959</v>
      </c>
      <c r="G91" s="190">
        <f t="shared" ref="G91:G98" si="21">F91*E91</f>
        <v>353.0612244897959</v>
      </c>
      <c r="H91" s="191">
        <f t="shared" ref="H91:H98" si="22">N91/$J$4</f>
        <v>32.653061224489797</v>
      </c>
      <c r="I91" s="190">
        <f t="shared" ref="I91:I98" si="23">H91*E91</f>
        <v>32.653061224489797</v>
      </c>
      <c r="J91" s="192">
        <f t="shared" ref="J91:J98" si="24">G91+I91</f>
        <v>385.71428571428572</v>
      </c>
      <c r="K91" s="193">
        <f t="shared" ref="K91:K98" si="25">J91/E91</f>
        <v>385.71428571428572</v>
      </c>
      <c r="M91" s="400">
        <v>865</v>
      </c>
      <c r="N91" s="195">
        <v>80</v>
      </c>
      <c r="P91" s="196"/>
      <c r="Q91" s="196"/>
    </row>
    <row r="92" spans="1:17">
      <c r="A92" s="184">
        <f t="shared" ref="A92:A98" si="26">A91+1</f>
        <v>75</v>
      </c>
      <c r="B92" s="202" t="s">
        <v>85</v>
      </c>
      <c r="C92" s="186" t="s">
        <v>20</v>
      </c>
      <c r="D92" s="187">
        <v>1</v>
      </c>
      <c r="E92" s="203">
        <v>1</v>
      </c>
      <c r="F92" s="189">
        <f t="shared" si="20"/>
        <v>10.204081632653061</v>
      </c>
      <c r="G92" s="190">
        <f t="shared" si="21"/>
        <v>10.204081632653061</v>
      </c>
      <c r="H92" s="191">
        <f t="shared" si="22"/>
        <v>2.0408163265306123</v>
      </c>
      <c r="I92" s="190">
        <f t="shared" si="23"/>
        <v>2.0408163265306123</v>
      </c>
      <c r="J92" s="192">
        <f t="shared" si="24"/>
        <v>12.244897959183673</v>
      </c>
      <c r="K92" s="193">
        <f t="shared" si="25"/>
        <v>12.244897959183673</v>
      </c>
      <c r="M92" s="400">
        <v>25</v>
      </c>
      <c r="N92" s="195">
        <v>5</v>
      </c>
      <c r="P92" s="196"/>
      <c r="Q92" s="196"/>
    </row>
    <row r="93" spans="1:17">
      <c r="A93" s="184">
        <f t="shared" si="26"/>
        <v>76</v>
      </c>
      <c r="B93" s="202" t="s">
        <v>98</v>
      </c>
      <c r="C93" s="186" t="s">
        <v>20</v>
      </c>
      <c r="D93" s="187">
        <v>1</v>
      </c>
      <c r="E93" s="203">
        <v>1</v>
      </c>
      <c r="F93" s="189">
        <f t="shared" si="20"/>
        <v>10.204081632653061</v>
      </c>
      <c r="G93" s="190">
        <f t="shared" si="21"/>
        <v>10.204081632653061</v>
      </c>
      <c r="H93" s="191">
        <f t="shared" si="22"/>
        <v>2.0408163265306123</v>
      </c>
      <c r="I93" s="190">
        <f t="shared" si="23"/>
        <v>2.0408163265306123</v>
      </c>
      <c r="J93" s="192">
        <f t="shared" si="24"/>
        <v>12.244897959183673</v>
      </c>
      <c r="K93" s="193">
        <f t="shared" si="25"/>
        <v>12.244897959183673</v>
      </c>
      <c r="M93" s="400">
        <v>25</v>
      </c>
      <c r="N93" s="195">
        <v>5</v>
      </c>
      <c r="P93" s="196"/>
      <c r="Q93" s="196"/>
    </row>
    <row r="94" spans="1:17" ht="14.25" customHeight="1">
      <c r="A94" s="184">
        <f t="shared" si="26"/>
        <v>77</v>
      </c>
      <c r="B94" s="202" t="s">
        <v>93</v>
      </c>
      <c r="C94" s="186" t="s">
        <v>20</v>
      </c>
      <c r="D94" s="187">
        <v>1</v>
      </c>
      <c r="E94" s="203">
        <v>1</v>
      </c>
      <c r="F94" s="189">
        <f t="shared" si="20"/>
        <v>10.204081632653061</v>
      </c>
      <c r="G94" s="190">
        <f t="shared" si="21"/>
        <v>10.204081632653061</v>
      </c>
      <c r="H94" s="191">
        <f t="shared" si="22"/>
        <v>2.0408163265306123</v>
      </c>
      <c r="I94" s="190">
        <f t="shared" si="23"/>
        <v>2.0408163265306123</v>
      </c>
      <c r="J94" s="192">
        <f t="shared" si="24"/>
        <v>12.244897959183673</v>
      </c>
      <c r="K94" s="193">
        <f t="shared" si="25"/>
        <v>12.244897959183673</v>
      </c>
      <c r="M94" s="400">
        <v>25</v>
      </c>
      <c r="N94" s="195">
        <v>5</v>
      </c>
      <c r="P94" s="196"/>
      <c r="Q94" s="196"/>
    </row>
    <row r="95" spans="1:17" ht="17.25" customHeight="1">
      <c r="A95" s="184">
        <f t="shared" si="26"/>
        <v>78</v>
      </c>
      <c r="B95" s="202" t="s">
        <v>103</v>
      </c>
      <c r="C95" s="186" t="s">
        <v>20</v>
      </c>
      <c r="D95" s="187">
        <v>1</v>
      </c>
      <c r="E95" s="203">
        <v>1</v>
      </c>
      <c r="F95" s="189">
        <f t="shared" si="20"/>
        <v>26.530612244897956</v>
      </c>
      <c r="G95" s="190">
        <f t="shared" si="21"/>
        <v>26.530612244897956</v>
      </c>
      <c r="H95" s="191">
        <f t="shared" si="22"/>
        <v>2.0408163265306123</v>
      </c>
      <c r="I95" s="190">
        <f t="shared" si="23"/>
        <v>2.0408163265306123</v>
      </c>
      <c r="J95" s="192">
        <f t="shared" si="24"/>
        <v>28.571428571428569</v>
      </c>
      <c r="K95" s="193">
        <f t="shared" si="25"/>
        <v>28.571428571428569</v>
      </c>
      <c r="M95" s="400">
        <v>65</v>
      </c>
      <c r="N95" s="195">
        <v>5</v>
      </c>
      <c r="P95" s="196"/>
      <c r="Q95" s="196"/>
    </row>
    <row r="96" spans="1:17" ht="17.25" customHeight="1">
      <c r="A96" s="184">
        <f t="shared" si="26"/>
        <v>79</v>
      </c>
      <c r="B96" s="397" t="s">
        <v>104</v>
      </c>
      <c r="C96" s="186" t="s">
        <v>20</v>
      </c>
      <c r="D96" s="187">
        <v>1</v>
      </c>
      <c r="E96" s="203">
        <v>1</v>
      </c>
      <c r="F96" s="189">
        <f t="shared" si="20"/>
        <v>81.632653061224488</v>
      </c>
      <c r="G96" s="190">
        <f t="shared" si="21"/>
        <v>81.632653061224488</v>
      </c>
      <c r="H96" s="191">
        <f t="shared" si="22"/>
        <v>6.1224489795918364</v>
      </c>
      <c r="I96" s="190">
        <f t="shared" si="23"/>
        <v>6.1224489795918364</v>
      </c>
      <c r="J96" s="192">
        <f t="shared" si="24"/>
        <v>87.755102040816325</v>
      </c>
      <c r="K96" s="193">
        <f t="shared" si="25"/>
        <v>87.755102040816325</v>
      </c>
      <c r="M96" s="400">
        <v>200</v>
      </c>
      <c r="N96" s="195">
        <v>15</v>
      </c>
      <c r="P96" s="196"/>
      <c r="Q96" s="196"/>
    </row>
    <row r="97" spans="1:17" ht="17.25" customHeight="1">
      <c r="A97" s="184">
        <f t="shared" si="26"/>
        <v>80</v>
      </c>
      <c r="B97" s="202" t="s">
        <v>105</v>
      </c>
      <c r="C97" s="186" t="s">
        <v>20</v>
      </c>
      <c r="D97" s="187">
        <v>1</v>
      </c>
      <c r="E97" s="203">
        <v>1</v>
      </c>
      <c r="F97" s="189">
        <f t="shared" si="20"/>
        <v>91.836734693877546</v>
      </c>
      <c r="G97" s="190">
        <f t="shared" si="21"/>
        <v>91.836734693877546</v>
      </c>
      <c r="H97" s="191">
        <f t="shared" si="22"/>
        <v>6.1224489795918364</v>
      </c>
      <c r="I97" s="190">
        <f t="shared" si="23"/>
        <v>6.1224489795918364</v>
      </c>
      <c r="J97" s="192">
        <f t="shared" si="24"/>
        <v>97.959183673469383</v>
      </c>
      <c r="K97" s="193">
        <f t="shared" si="25"/>
        <v>97.959183673469383</v>
      </c>
      <c r="M97" s="400">
        <v>225</v>
      </c>
      <c r="N97" s="195">
        <v>15</v>
      </c>
      <c r="P97" s="196"/>
      <c r="Q97" s="196"/>
    </row>
    <row r="98" spans="1:17">
      <c r="A98" s="184">
        <f t="shared" si="26"/>
        <v>81</v>
      </c>
      <c r="B98" s="398" t="s">
        <v>87</v>
      </c>
      <c r="C98" s="186" t="s">
        <v>52</v>
      </c>
      <c r="D98" s="187">
        <v>1</v>
      </c>
      <c r="E98" s="203">
        <v>1</v>
      </c>
      <c r="F98" s="189">
        <f t="shared" si="20"/>
        <v>387.75510204081633</v>
      </c>
      <c r="G98" s="190">
        <f t="shared" si="21"/>
        <v>387.75510204081633</v>
      </c>
      <c r="H98" s="191">
        <f t="shared" si="22"/>
        <v>61.224489795918366</v>
      </c>
      <c r="I98" s="190">
        <f t="shared" si="23"/>
        <v>61.224489795918366</v>
      </c>
      <c r="J98" s="192">
        <f t="shared" si="24"/>
        <v>448.9795918367347</v>
      </c>
      <c r="K98" s="193">
        <f t="shared" si="25"/>
        <v>448.9795918367347</v>
      </c>
      <c r="M98" s="400">
        <v>950</v>
      </c>
      <c r="N98" s="195">
        <v>150</v>
      </c>
      <c r="P98" s="196"/>
      <c r="Q98" s="196"/>
    </row>
    <row r="99" spans="1:17" s="176" customFormat="1" ht="27.75" customHeight="1">
      <c r="A99" s="179"/>
      <c r="B99" s="200" t="s">
        <v>106</v>
      </c>
      <c r="C99" s="200"/>
      <c r="D99" s="201"/>
      <c r="E99" s="180"/>
      <c r="F99" s="179"/>
      <c r="G99" s="179"/>
      <c r="H99" s="179"/>
      <c r="I99" s="179"/>
      <c r="J99" s="179"/>
      <c r="K99" s="181"/>
      <c r="M99" s="395"/>
      <c r="N99" s="182"/>
      <c r="P99" s="183"/>
      <c r="Q99" s="183"/>
    </row>
    <row r="100" spans="1:17">
      <c r="A100" s="184">
        <f>A98+1</f>
        <v>82</v>
      </c>
      <c r="B100" s="199" t="s">
        <v>107</v>
      </c>
      <c r="C100" s="186" t="s">
        <v>20</v>
      </c>
      <c r="D100" s="187">
        <v>1</v>
      </c>
      <c r="E100" s="188">
        <v>1</v>
      </c>
      <c r="F100" s="189">
        <f>M100/$J$4</f>
        <v>10.204081632653061</v>
      </c>
      <c r="G100" s="190">
        <f>F100*E100</f>
        <v>10.204081632653061</v>
      </c>
      <c r="H100" s="191">
        <f>N100/$J$4</f>
        <v>2.0408163265306123</v>
      </c>
      <c r="I100" s="190">
        <f>H100*E100</f>
        <v>2.0408163265306123</v>
      </c>
      <c r="J100" s="192">
        <f>G100+I100</f>
        <v>12.244897959183673</v>
      </c>
      <c r="K100" s="193">
        <f>J100/E100</f>
        <v>12.244897959183673</v>
      </c>
      <c r="M100" s="400">
        <v>25</v>
      </c>
      <c r="N100" s="195">
        <v>5</v>
      </c>
      <c r="P100" s="196"/>
      <c r="Q100" s="196"/>
    </row>
    <row r="101" spans="1:17">
      <c r="A101" s="184">
        <f>A100+1</f>
        <v>83</v>
      </c>
      <c r="B101" s="199" t="s">
        <v>108</v>
      </c>
      <c r="C101" s="186" t="s">
        <v>20</v>
      </c>
      <c r="D101" s="187">
        <v>1</v>
      </c>
      <c r="E101" s="188">
        <v>9</v>
      </c>
      <c r="F101" s="189">
        <f>M101/$J$4</f>
        <v>3.2653061224489792</v>
      </c>
      <c r="G101" s="190">
        <f>F101*E101</f>
        <v>29.387755102040813</v>
      </c>
      <c r="H101" s="191">
        <f>N101/$J$4</f>
        <v>0.81632653061224481</v>
      </c>
      <c r="I101" s="190">
        <f>H101*E101</f>
        <v>7.3469387755102034</v>
      </c>
      <c r="J101" s="192">
        <f>G101+I101</f>
        <v>36.734693877551017</v>
      </c>
      <c r="K101" s="193">
        <f>J101/E101</f>
        <v>4.0816326530612237</v>
      </c>
      <c r="M101" s="400">
        <v>8</v>
      </c>
      <c r="N101" s="195">
        <v>2</v>
      </c>
      <c r="P101" s="196"/>
      <c r="Q101" s="196"/>
    </row>
    <row r="102" spans="1:17">
      <c r="A102" s="184">
        <f>A101+1</f>
        <v>84</v>
      </c>
      <c r="B102" s="399" t="s">
        <v>96</v>
      </c>
      <c r="C102" s="186" t="s">
        <v>52</v>
      </c>
      <c r="D102" s="187">
        <v>1</v>
      </c>
      <c r="E102" s="188">
        <v>1</v>
      </c>
      <c r="F102" s="189">
        <f>M102/$J$4</f>
        <v>20.408163265306122</v>
      </c>
      <c r="G102" s="190">
        <f>F102*E102</f>
        <v>20.408163265306122</v>
      </c>
      <c r="H102" s="191">
        <f>N102/$J$4</f>
        <v>10.204081632653061</v>
      </c>
      <c r="I102" s="190">
        <f>H102*E102</f>
        <v>10.204081632653061</v>
      </c>
      <c r="J102" s="192">
        <f>G102+I102</f>
        <v>30.612244897959183</v>
      </c>
      <c r="K102" s="193">
        <f>J102/E102</f>
        <v>30.612244897959183</v>
      </c>
      <c r="M102" s="400">
        <v>50</v>
      </c>
      <c r="N102" s="195">
        <v>25</v>
      </c>
      <c r="P102" s="196"/>
      <c r="Q102" s="196"/>
    </row>
    <row r="103" spans="1:17" s="176" customFormat="1" ht="27.75" customHeight="1">
      <c r="A103" s="179"/>
      <c r="B103" s="200" t="s">
        <v>109</v>
      </c>
      <c r="C103" s="200"/>
      <c r="D103" s="201"/>
      <c r="E103" s="180"/>
      <c r="F103" s="179"/>
      <c r="G103" s="179"/>
      <c r="H103" s="179"/>
      <c r="I103" s="179"/>
      <c r="J103" s="179"/>
      <c r="K103" s="181"/>
      <c r="M103" s="395"/>
      <c r="N103" s="182"/>
      <c r="P103" s="183"/>
      <c r="Q103" s="183"/>
    </row>
    <row r="104" spans="1:17">
      <c r="A104" s="184">
        <f>A102+1</f>
        <v>85</v>
      </c>
      <c r="B104" s="199" t="s">
        <v>107</v>
      </c>
      <c r="C104" s="186" t="s">
        <v>20</v>
      </c>
      <c r="D104" s="187">
        <v>1</v>
      </c>
      <c r="E104" s="188">
        <v>1</v>
      </c>
      <c r="F104" s="189">
        <f>M104/$J$4</f>
        <v>10.204081632653061</v>
      </c>
      <c r="G104" s="190">
        <f>F104*E104</f>
        <v>10.204081632653061</v>
      </c>
      <c r="H104" s="191">
        <f>N104/$J$4</f>
        <v>2.0408163265306123</v>
      </c>
      <c r="I104" s="190">
        <f>H104*E104</f>
        <v>2.0408163265306123</v>
      </c>
      <c r="J104" s="192">
        <f>G104+I104</f>
        <v>12.244897959183673</v>
      </c>
      <c r="K104" s="193">
        <f>J104/E104</f>
        <v>12.244897959183673</v>
      </c>
      <c r="M104" s="400">
        <v>25</v>
      </c>
      <c r="N104" s="195">
        <v>5</v>
      </c>
      <c r="P104" s="196"/>
      <c r="Q104" s="196"/>
    </row>
    <row r="105" spans="1:17">
      <c r="A105" s="184">
        <f>A104+1</f>
        <v>86</v>
      </c>
      <c r="B105" s="199" t="s">
        <v>108</v>
      </c>
      <c r="C105" s="186" t="s">
        <v>20</v>
      </c>
      <c r="D105" s="187">
        <v>1</v>
      </c>
      <c r="E105" s="188">
        <v>9</v>
      </c>
      <c r="F105" s="189">
        <f>M105/$J$4</f>
        <v>3.2653061224489792</v>
      </c>
      <c r="G105" s="190">
        <f>F105*E105</f>
        <v>29.387755102040813</v>
      </c>
      <c r="H105" s="191">
        <f>N105/$J$4</f>
        <v>0.81632653061224481</v>
      </c>
      <c r="I105" s="190">
        <f>H105*E105</f>
        <v>7.3469387755102034</v>
      </c>
      <c r="J105" s="192">
        <f>G105+I105</f>
        <v>36.734693877551017</v>
      </c>
      <c r="K105" s="193">
        <f>J105/E105</f>
        <v>4.0816326530612237</v>
      </c>
      <c r="M105" s="400">
        <v>8</v>
      </c>
      <c r="N105" s="195">
        <v>2</v>
      </c>
      <c r="P105" s="196"/>
      <c r="Q105" s="196"/>
    </row>
    <row r="106" spans="1:17">
      <c r="A106" s="184">
        <f>A105+1</f>
        <v>87</v>
      </c>
      <c r="B106" s="199" t="s">
        <v>96</v>
      </c>
      <c r="C106" s="186" t="s">
        <v>52</v>
      </c>
      <c r="D106" s="187">
        <v>1</v>
      </c>
      <c r="E106" s="188">
        <v>1</v>
      </c>
      <c r="F106" s="189">
        <f>M106/$J$4</f>
        <v>20.408163265306122</v>
      </c>
      <c r="G106" s="190">
        <f>F106*E106</f>
        <v>20.408163265306122</v>
      </c>
      <c r="H106" s="191">
        <f>N106/$J$4</f>
        <v>10.204081632653061</v>
      </c>
      <c r="I106" s="190">
        <f>H106*E106</f>
        <v>10.204081632653061</v>
      </c>
      <c r="J106" s="192">
        <f>G106+I106</f>
        <v>30.612244897959183</v>
      </c>
      <c r="K106" s="193">
        <f>J106/E106</f>
        <v>30.612244897959183</v>
      </c>
      <c r="M106" s="400">
        <v>50</v>
      </c>
      <c r="N106" s="195">
        <v>25</v>
      </c>
      <c r="P106" s="196"/>
      <c r="Q106" s="196"/>
    </row>
    <row r="107" spans="1:17" s="176" customFormat="1" ht="27.75" customHeight="1">
      <c r="A107" s="179"/>
      <c r="B107" s="200" t="s">
        <v>110</v>
      </c>
      <c r="C107" s="200"/>
      <c r="D107" s="201"/>
      <c r="E107" s="180"/>
      <c r="F107" s="179"/>
      <c r="G107" s="179"/>
      <c r="H107" s="179"/>
      <c r="I107" s="179"/>
      <c r="J107" s="179"/>
      <c r="K107" s="181"/>
      <c r="M107" s="395"/>
      <c r="N107" s="182"/>
      <c r="P107" s="183"/>
      <c r="Q107" s="183"/>
    </row>
    <row r="108" spans="1:17">
      <c r="A108" s="184">
        <f>A106+1</f>
        <v>88</v>
      </c>
      <c r="B108" s="199" t="s">
        <v>111</v>
      </c>
      <c r="C108" s="186" t="s">
        <v>20</v>
      </c>
      <c r="D108" s="187">
        <v>1</v>
      </c>
      <c r="E108" s="188">
        <v>1</v>
      </c>
      <c r="F108" s="189">
        <f t="shared" ref="F108:F115" si="27">M108/$J$4</f>
        <v>26.530612244897956</v>
      </c>
      <c r="G108" s="190">
        <f t="shared" ref="G108:G115" si="28">F108*E108</f>
        <v>26.530612244897956</v>
      </c>
      <c r="H108" s="191">
        <f t="shared" ref="H108:H115" si="29">N108/$J$4</f>
        <v>2.0408163265306123</v>
      </c>
      <c r="I108" s="190">
        <f t="shared" ref="I108:I115" si="30">H108*E108</f>
        <v>2.0408163265306123</v>
      </c>
      <c r="J108" s="192">
        <f t="shared" ref="J108:J115" si="31">G108+I108</f>
        <v>28.571428571428569</v>
      </c>
      <c r="K108" s="193">
        <f t="shared" ref="K108:K115" si="32">J108/E108</f>
        <v>28.571428571428569</v>
      </c>
      <c r="M108" s="400">
        <v>65</v>
      </c>
      <c r="N108" s="195">
        <v>5</v>
      </c>
      <c r="P108" s="196"/>
      <c r="Q108" s="196"/>
    </row>
    <row r="109" spans="1:17">
      <c r="A109" s="184">
        <f t="shared" ref="A109:A115" si="33">A108+1</f>
        <v>89</v>
      </c>
      <c r="B109" s="199" t="s">
        <v>107</v>
      </c>
      <c r="C109" s="186" t="s">
        <v>20</v>
      </c>
      <c r="D109" s="187">
        <v>1</v>
      </c>
      <c r="E109" s="188">
        <v>1</v>
      </c>
      <c r="F109" s="189">
        <f t="shared" si="27"/>
        <v>10.204081632653061</v>
      </c>
      <c r="G109" s="190">
        <f t="shared" si="28"/>
        <v>10.204081632653061</v>
      </c>
      <c r="H109" s="191">
        <f t="shared" si="29"/>
        <v>2.0408163265306123</v>
      </c>
      <c r="I109" s="190">
        <f t="shared" si="30"/>
        <v>2.0408163265306123</v>
      </c>
      <c r="J109" s="192">
        <f t="shared" si="31"/>
        <v>12.244897959183673</v>
      </c>
      <c r="K109" s="193">
        <f t="shared" si="32"/>
        <v>12.244897959183673</v>
      </c>
      <c r="M109" s="400">
        <v>25</v>
      </c>
      <c r="N109" s="195">
        <v>5</v>
      </c>
      <c r="P109" s="196"/>
      <c r="Q109" s="196"/>
    </row>
    <row r="110" spans="1:17">
      <c r="A110" s="184">
        <f t="shared" si="33"/>
        <v>90</v>
      </c>
      <c r="B110" s="199" t="s">
        <v>112</v>
      </c>
      <c r="C110" s="186" t="s">
        <v>20</v>
      </c>
      <c r="D110" s="187">
        <v>1</v>
      </c>
      <c r="E110" s="188">
        <v>1</v>
      </c>
      <c r="F110" s="189">
        <f t="shared" si="27"/>
        <v>10.204081632653061</v>
      </c>
      <c r="G110" s="190">
        <f t="shared" si="28"/>
        <v>10.204081632653061</v>
      </c>
      <c r="H110" s="191">
        <f t="shared" si="29"/>
        <v>2.0408163265306123</v>
      </c>
      <c r="I110" s="190">
        <f t="shared" si="30"/>
        <v>2.0408163265306123</v>
      </c>
      <c r="J110" s="192">
        <f t="shared" si="31"/>
        <v>12.244897959183673</v>
      </c>
      <c r="K110" s="193">
        <f t="shared" si="32"/>
        <v>12.244897959183673</v>
      </c>
      <c r="M110" s="400">
        <v>25</v>
      </c>
      <c r="N110" s="195">
        <v>5</v>
      </c>
      <c r="P110" s="196"/>
      <c r="Q110" s="196"/>
    </row>
    <row r="111" spans="1:17">
      <c r="A111" s="184">
        <f t="shared" si="33"/>
        <v>91</v>
      </c>
      <c r="B111" s="199" t="s">
        <v>108</v>
      </c>
      <c r="C111" s="186" t="s">
        <v>20</v>
      </c>
      <c r="D111" s="187">
        <v>1</v>
      </c>
      <c r="E111" s="188">
        <v>7</v>
      </c>
      <c r="F111" s="189">
        <f t="shared" si="27"/>
        <v>3.2653061224489792</v>
      </c>
      <c r="G111" s="190">
        <f t="shared" si="28"/>
        <v>22.857142857142854</v>
      </c>
      <c r="H111" s="191">
        <f t="shared" si="29"/>
        <v>0.81632653061224481</v>
      </c>
      <c r="I111" s="190">
        <f t="shared" si="30"/>
        <v>5.7142857142857135</v>
      </c>
      <c r="J111" s="192">
        <f t="shared" si="31"/>
        <v>28.571428571428569</v>
      </c>
      <c r="K111" s="193">
        <f t="shared" si="32"/>
        <v>4.0816326530612246</v>
      </c>
      <c r="M111" s="400">
        <v>8</v>
      </c>
      <c r="N111" s="195">
        <v>2</v>
      </c>
      <c r="P111" s="196"/>
      <c r="Q111" s="196"/>
    </row>
    <row r="112" spans="1:17">
      <c r="A112" s="184">
        <f t="shared" si="33"/>
        <v>92</v>
      </c>
      <c r="B112" s="199" t="s">
        <v>113</v>
      </c>
      <c r="C112" s="186" t="s">
        <v>20</v>
      </c>
      <c r="D112" s="187">
        <v>1</v>
      </c>
      <c r="E112" s="188">
        <v>1</v>
      </c>
      <c r="F112" s="189">
        <f t="shared" si="27"/>
        <v>10.204081632653061</v>
      </c>
      <c r="G112" s="190">
        <f t="shared" si="28"/>
        <v>10.204081632653061</v>
      </c>
      <c r="H112" s="191">
        <f t="shared" si="29"/>
        <v>2.0408163265306123</v>
      </c>
      <c r="I112" s="190">
        <f t="shared" si="30"/>
        <v>2.0408163265306123</v>
      </c>
      <c r="J112" s="192">
        <f t="shared" si="31"/>
        <v>12.244897959183673</v>
      </c>
      <c r="K112" s="193">
        <f t="shared" si="32"/>
        <v>12.244897959183673</v>
      </c>
      <c r="M112" s="400">
        <v>25</v>
      </c>
      <c r="N112" s="195">
        <v>5</v>
      </c>
      <c r="P112" s="196"/>
      <c r="Q112" s="196"/>
    </row>
    <row r="113" spans="1:17">
      <c r="A113" s="184">
        <f t="shared" si="33"/>
        <v>93</v>
      </c>
      <c r="B113" s="199" t="s">
        <v>114</v>
      </c>
      <c r="C113" s="186" t="s">
        <v>20</v>
      </c>
      <c r="D113" s="187">
        <v>1</v>
      </c>
      <c r="E113" s="188">
        <v>1</v>
      </c>
      <c r="F113" s="189">
        <f t="shared" si="27"/>
        <v>6.1224489795918364</v>
      </c>
      <c r="G113" s="190">
        <f t="shared" si="28"/>
        <v>6.1224489795918364</v>
      </c>
      <c r="H113" s="191">
        <f t="shared" si="29"/>
        <v>0.81632653061224481</v>
      </c>
      <c r="I113" s="190">
        <f t="shared" si="30"/>
        <v>0.81632653061224481</v>
      </c>
      <c r="J113" s="192">
        <f t="shared" si="31"/>
        <v>6.9387755102040813</v>
      </c>
      <c r="K113" s="193">
        <f t="shared" si="32"/>
        <v>6.9387755102040813</v>
      </c>
      <c r="M113" s="400">
        <v>15</v>
      </c>
      <c r="N113" s="195">
        <v>2</v>
      </c>
      <c r="P113" s="196"/>
      <c r="Q113" s="196"/>
    </row>
    <row r="114" spans="1:17">
      <c r="A114" s="184">
        <f t="shared" si="33"/>
        <v>94</v>
      </c>
      <c r="B114" s="199" t="s">
        <v>115</v>
      </c>
      <c r="C114" s="186" t="s">
        <v>20</v>
      </c>
      <c r="D114" s="187">
        <v>1</v>
      </c>
      <c r="E114" s="188">
        <v>2</v>
      </c>
      <c r="F114" s="189">
        <f t="shared" si="27"/>
        <v>10.204081632653061</v>
      </c>
      <c r="G114" s="190">
        <f t="shared" si="28"/>
        <v>20.408163265306122</v>
      </c>
      <c r="H114" s="191">
        <f t="shared" si="29"/>
        <v>2.0408163265306123</v>
      </c>
      <c r="I114" s="190">
        <f t="shared" si="30"/>
        <v>4.0816326530612246</v>
      </c>
      <c r="J114" s="192">
        <f t="shared" si="31"/>
        <v>24.489795918367346</v>
      </c>
      <c r="K114" s="193">
        <f t="shared" si="32"/>
        <v>12.244897959183673</v>
      </c>
      <c r="M114" s="400">
        <v>25</v>
      </c>
      <c r="N114" s="195">
        <v>5</v>
      </c>
      <c r="P114" s="196"/>
      <c r="Q114" s="196"/>
    </row>
    <row r="115" spans="1:17">
      <c r="A115" s="184">
        <f t="shared" si="33"/>
        <v>95</v>
      </c>
      <c r="B115" s="399" t="s">
        <v>116</v>
      </c>
      <c r="C115" s="186" t="s">
        <v>52</v>
      </c>
      <c r="D115" s="187">
        <v>1</v>
      </c>
      <c r="E115" s="188">
        <v>1</v>
      </c>
      <c r="F115" s="189">
        <f t="shared" si="27"/>
        <v>35.102040816326529</v>
      </c>
      <c r="G115" s="190">
        <f t="shared" si="28"/>
        <v>35.102040816326529</v>
      </c>
      <c r="H115" s="191">
        <f t="shared" si="29"/>
        <v>10.204081632653061</v>
      </c>
      <c r="I115" s="190">
        <f t="shared" si="30"/>
        <v>10.204081632653061</v>
      </c>
      <c r="J115" s="192">
        <f t="shared" si="31"/>
        <v>45.306122448979593</v>
      </c>
      <c r="K115" s="193">
        <f t="shared" si="32"/>
        <v>45.306122448979593</v>
      </c>
      <c r="M115" s="400">
        <v>86</v>
      </c>
      <c r="N115" s="195">
        <v>25</v>
      </c>
      <c r="P115" s="196"/>
      <c r="Q115" s="196"/>
    </row>
    <row r="116" spans="1:17" s="176" customFormat="1" ht="27.75" customHeight="1">
      <c r="A116" s="179"/>
      <c r="B116" s="200" t="s">
        <v>117</v>
      </c>
      <c r="C116" s="200"/>
      <c r="D116" s="201"/>
      <c r="E116" s="180"/>
      <c r="F116" s="179"/>
      <c r="G116" s="179"/>
      <c r="H116" s="179"/>
      <c r="I116" s="179"/>
      <c r="J116" s="179"/>
      <c r="K116" s="181"/>
      <c r="M116" s="395"/>
      <c r="N116" s="182"/>
      <c r="P116" s="183"/>
      <c r="Q116" s="183"/>
    </row>
    <row r="117" spans="1:17">
      <c r="A117" s="184">
        <f>A115+1</f>
        <v>96</v>
      </c>
      <c r="B117" s="199" t="s">
        <v>118</v>
      </c>
      <c r="C117" s="186" t="s">
        <v>20</v>
      </c>
      <c r="D117" s="187">
        <v>1</v>
      </c>
      <c r="E117" s="188">
        <v>1</v>
      </c>
      <c r="F117" s="189">
        <f>M117/$J$4</f>
        <v>26.530612244897956</v>
      </c>
      <c r="G117" s="190">
        <f>F117*E117</f>
        <v>26.530612244897956</v>
      </c>
      <c r="H117" s="191">
        <f>N117/$J$4</f>
        <v>2.0408163265306123</v>
      </c>
      <c r="I117" s="190">
        <f>H117*E117</f>
        <v>2.0408163265306123</v>
      </c>
      <c r="J117" s="192">
        <f>G117+I117</f>
        <v>28.571428571428569</v>
      </c>
      <c r="K117" s="193">
        <f>J117/E117</f>
        <v>28.571428571428569</v>
      </c>
      <c r="M117" s="400">
        <v>65</v>
      </c>
      <c r="N117" s="195">
        <v>5</v>
      </c>
      <c r="P117" s="196"/>
      <c r="Q117" s="196"/>
    </row>
    <row r="118" spans="1:17">
      <c r="A118" s="184">
        <f>A117+1</f>
        <v>97</v>
      </c>
      <c r="B118" s="199" t="s">
        <v>107</v>
      </c>
      <c r="C118" s="186" t="s">
        <v>20</v>
      </c>
      <c r="D118" s="187">
        <v>1</v>
      </c>
      <c r="E118" s="188">
        <v>2</v>
      </c>
      <c r="F118" s="189">
        <f>M118/$J$4</f>
        <v>10.204081632653061</v>
      </c>
      <c r="G118" s="190">
        <f>F118*E118</f>
        <v>20.408163265306122</v>
      </c>
      <c r="H118" s="191">
        <f>N118/$J$4</f>
        <v>2.0408163265306123</v>
      </c>
      <c r="I118" s="190">
        <f>H118*E118</f>
        <v>4.0816326530612246</v>
      </c>
      <c r="J118" s="192">
        <f>G118+I118</f>
        <v>24.489795918367346</v>
      </c>
      <c r="K118" s="193">
        <f>J118/E118</f>
        <v>12.244897959183673</v>
      </c>
      <c r="M118" s="400">
        <v>25</v>
      </c>
      <c r="N118" s="195">
        <v>5</v>
      </c>
      <c r="P118" s="196"/>
      <c r="Q118" s="196"/>
    </row>
    <row r="119" spans="1:17">
      <c r="A119" s="184">
        <f>A118+1</f>
        <v>98</v>
      </c>
      <c r="B119" s="199" t="s">
        <v>115</v>
      </c>
      <c r="C119" s="186" t="s">
        <v>20</v>
      </c>
      <c r="D119" s="187">
        <v>1</v>
      </c>
      <c r="E119" s="188">
        <v>2</v>
      </c>
      <c r="F119" s="189">
        <f>M119/$J$4</f>
        <v>10.204081632653061</v>
      </c>
      <c r="G119" s="190">
        <f>F119*E119</f>
        <v>20.408163265306122</v>
      </c>
      <c r="H119" s="191">
        <f>N119/$J$4</f>
        <v>2.0408163265306123</v>
      </c>
      <c r="I119" s="190">
        <f>H119*E119</f>
        <v>4.0816326530612246</v>
      </c>
      <c r="J119" s="192">
        <f>G119+I119</f>
        <v>24.489795918367346</v>
      </c>
      <c r="K119" s="193">
        <f>J119/E119</f>
        <v>12.244897959183673</v>
      </c>
      <c r="M119" s="400">
        <v>25</v>
      </c>
      <c r="N119" s="195">
        <v>5</v>
      </c>
      <c r="P119" s="196"/>
      <c r="Q119" s="196"/>
    </row>
    <row r="120" spans="1:17">
      <c r="A120" s="184">
        <f>A119+1</f>
        <v>99</v>
      </c>
      <c r="B120" s="199" t="s">
        <v>119</v>
      </c>
      <c r="C120" s="186" t="s">
        <v>20</v>
      </c>
      <c r="D120" s="187">
        <v>1</v>
      </c>
      <c r="E120" s="188">
        <v>2</v>
      </c>
      <c r="F120" s="189">
        <f>M120/$J$4</f>
        <v>10.204081632653061</v>
      </c>
      <c r="G120" s="190">
        <f>F120*E120</f>
        <v>20.408163265306122</v>
      </c>
      <c r="H120" s="191">
        <f>N120/$J$4</f>
        <v>2.0408163265306123</v>
      </c>
      <c r="I120" s="190">
        <f>H120*E120</f>
        <v>4.0816326530612246</v>
      </c>
      <c r="J120" s="192">
        <f>G120+I120</f>
        <v>24.489795918367346</v>
      </c>
      <c r="K120" s="193">
        <f>J120/E120</f>
        <v>12.244897959183673</v>
      </c>
      <c r="M120" s="400">
        <v>25</v>
      </c>
      <c r="N120" s="195">
        <v>5</v>
      </c>
      <c r="P120" s="196"/>
      <c r="Q120" s="196"/>
    </row>
    <row r="121" spans="1:17">
      <c r="A121" s="184">
        <f>A120+1</f>
        <v>100</v>
      </c>
      <c r="B121" s="399" t="s">
        <v>87</v>
      </c>
      <c r="C121" s="186" t="s">
        <v>52</v>
      </c>
      <c r="D121" s="187">
        <v>1</v>
      </c>
      <c r="E121" s="188">
        <v>1</v>
      </c>
      <c r="F121" s="189">
        <f>M121/$J$4</f>
        <v>32.653061224489797</v>
      </c>
      <c r="G121" s="190">
        <f>F121*E121</f>
        <v>32.653061224489797</v>
      </c>
      <c r="H121" s="191">
        <f>N121/$J$4</f>
        <v>10.204081632653061</v>
      </c>
      <c r="I121" s="190">
        <f>H121*E121</f>
        <v>10.204081632653061</v>
      </c>
      <c r="J121" s="192">
        <f>G121+I121</f>
        <v>42.857142857142861</v>
      </c>
      <c r="K121" s="193">
        <f>J121/E121</f>
        <v>42.857142857142861</v>
      </c>
      <c r="M121" s="400">
        <v>80</v>
      </c>
      <c r="N121" s="195">
        <v>25</v>
      </c>
      <c r="P121" s="196"/>
      <c r="Q121" s="196"/>
    </row>
    <row r="122" spans="1:17" s="176" customFormat="1" ht="27.75" customHeight="1">
      <c r="A122" s="179"/>
      <c r="B122" s="200" t="s">
        <v>120</v>
      </c>
      <c r="C122" s="200"/>
      <c r="D122" s="201"/>
      <c r="E122" s="180"/>
      <c r="F122" s="179"/>
      <c r="G122" s="179"/>
      <c r="H122" s="179"/>
      <c r="I122" s="179"/>
      <c r="J122" s="179"/>
      <c r="K122" s="181"/>
      <c r="M122" s="395"/>
      <c r="N122" s="182"/>
      <c r="P122" s="183"/>
      <c r="Q122" s="183"/>
    </row>
    <row r="123" spans="1:17">
      <c r="A123" s="184">
        <f>A121+1</f>
        <v>101</v>
      </c>
      <c r="B123" s="199" t="s">
        <v>107</v>
      </c>
      <c r="C123" s="186" t="s">
        <v>20</v>
      </c>
      <c r="D123" s="187">
        <v>1</v>
      </c>
      <c r="E123" s="188">
        <v>1</v>
      </c>
      <c r="F123" s="189">
        <f>M123/$J$4</f>
        <v>10.204081632653061</v>
      </c>
      <c r="G123" s="190">
        <f>F123*E123</f>
        <v>10.204081632653061</v>
      </c>
      <c r="H123" s="191">
        <f>N123/$J$4</f>
        <v>2.0408163265306123</v>
      </c>
      <c r="I123" s="190">
        <f>H123*E123</f>
        <v>2.0408163265306123</v>
      </c>
      <c r="J123" s="192">
        <f>G123+I123</f>
        <v>12.244897959183673</v>
      </c>
      <c r="K123" s="193">
        <f>J123/E123</f>
        <v>12.244897959183673</v>
      </c>
      <c r="M123" s="400">
        <v>25</v>
      </c>
      <c r="N123" s="195">
        <v>5</v>
      </c>
      <c r="P123" s="196"/>
      <c r="Q123" s="196"/>
    </row>
    <row r="124" spans="1:17">
      <c r="A124" s="184">
        <f>A123+1</f>
        <v>102</v>
      </c>
      <c r="B124" s="199" t="s">
        <v>108</v>
      </c>
      <c r="C124" s="186" t="s">
        <v>20</v>
      </c>
      <c r="D124" s="187">
        <v>1</v>
      </c>
      <c r="E124" s="188">
        <v>10</v>
      </c>
      <c r="F124" s="189">
        <f>M124/$J$4</f>
        <v>3.2653061224489792</v>
      </c>
      <c r="G124" s="190">
        <f>F124*E124</f>
        <v>32.65306122448979</v>
      </c>
      <c r="H124" s="191">
        <f>N124/$J$4</f>
        <v>0.81632653061224481</v>
      </c>
      <c r="I124" s="190">
        <f>H124*E124</f>
        <v>8.1632653061224474</v>
      </c>
      <c r="J124" s="192">
        <f>G124+I124</f>
        <v>40.816326530612237</v>
      </c>
      <c r="K124" s="193">
        <f>J124/E124</f>
        <v>4.0816326530612237</v>
      </c>
      <c r="M124" s="400">
        <v>8</v>
      </c>
      <c r="N124" s="195">
        <v>2</v>
      </c>
      <c r="P124" s="196"/>
      <c r="Q124" s="196"/>
    </row>
    <row r="125" spans="1:17">
      <c r="A125" s="184">
        <f>A124+1</f>
        <v>103</v>
      </c>
      <c r="B125" s="399" t="s">
        <v>121</v>
      </c>
      <c r="C125" s="186" t="s">
        <v>52</v>
      </c>
      <c r="D125" s="187">
        <v>1</v>
      </c>
      <c r="E125" s="188">
        <v>1</v>
      </c>
      <c r="F125" s="189">
        <f>M125/$J$4</f>
        <v>24.489795918367346</v>
      </c>
      <c r="G125" s="190">
        <f>F125*E125</f>
        <v>24.489795918367346</v>
      </c>
      <c r="H125" s="191">
        <f>N125/$J$4</f>
        <v>10.204081632653061</v>
      </c>
      <c r="I125" s="190">
        <f>H125*E125</f>
        <v>10.204081632653061</v>
      </c>
      <c r="J125" s="192">
        <f>G125+I125</f>
        <v>34.693877551020407</v>
      </c>
      <c r="K125" s="193">
        <f>J125/E125</f>
        <v>34.693877551020407</v>
      </c>
      <c r="M125" s="400">
        <v>60</v>
      </c>
      <c r="N125" s="195">
        <v>25</v>
      </c>
      <c r="P125" s="196"/>
      <c r="Q125" s="196"/>
    </row>
    <row r="126" spans="1:17" s="176" customFormat="1" ht="27.75" customHeight="1">
      <c r="A126" s="179"/>
      <c r="B126" s="200" t="s">
        <v>122</v>
      </c>
      <c r="C126" s="200"/>
      <c r="D126" s="201"/>
      <c r="E126" s="180"/>
      <c r="F126" s="179"/>
      <c r="G126" s="179"/>
      <c r="H126" s="179"/>
      <c r="I126" s="179"/>
      <c r="J126" s="179"/>
      <c r="K126" s="181"/>
      <c r="M126" s="395"/>
      <c r="N126" s="182"/>
      <c r="P126" s="183"/>
      <c r="Q126" s="183"/>
    </row>
    <row r="127" spans="1:17">
      <c r="A127" s="184">
        <f>A125+1</f>
        <v>104</v>
      </c>
      <c r="B127" s="199" t="s">
        <v>107</v>
      </c>
      <c r="C127" s="186" t="s">
        <v>20</v>
      </c>
      <c r="D127" s="187">
        <v>1</v>
      </c>
      <c r="E127" s="188">
        <v>1</v>
      </c>
      <c r="F127" s="189">
        <f>M127/$J$4</f>
        <v>10.204081632653061</v>
      </c>
      <c r="G127" s="190">
        <f>F127*E127</f>
        <v>10.204081632653061</v>
      </c>
      <c r="H127" s="191">
        <f>N127/$J$4</f>
        <v>2.0408163265306123</v>
      </c>
      <c r="I127" s="190">
        <f>H127*E127</f>
        <v>2.0408163265306123</v>
      </c>
      <c r="J127" s="192">
        <f>G127+I127</f>
        <v>12.244897959183673</v>
      </c>
      <c r="K127" s="193">
        <f>J127/E127</f>
        <v>12.244897959183673</v>
      </c>
      <c r="M127" s="400">
        <v>25</v>
      </c>
      <c r="N127" s="195">
        <v>5</v>
      </c>
      <c r="P127" s="196"/>
      <c r="Q127" s="196"/>
    </row>
    <row r="128" spans="1:17">
      <c r="A128" s="184">
        <f>A127+1</f>
        <v>105</v>
      </c>
      <c r="B128" s="199" t="s">
        <v>108</v>
      </c>
      <c r="C128" s="186" t="s">
        <v>20</v>
      </c>
      <c r="D128" s="187">
        <v>1</v>
      </c>
      <c r="E128" s="188">
        <v>10</v>
      </c>
      <c r="F128" s="189">
        <f>M128/$J$4</f>
        <v>3.2653061224489792</v>
      </c>
      <c r="G128" s="190">
        <f>F128*E128</f>
        <v>32.65306122448979</v>
      </c>
      <c r="H128" s="191">
        <f>N128/$J$4</f>
        <v>0.81632653061224481</v>
      </c>
      <c r="I128" s="190">
        <f>H128*E128</f>
        <v>8.1632653061224474</v>
      </c>
      <c r="J128" s="192">
        <f>G128+I128</f>
        <v>40.816326530612237</v>
      </c>
      <c r="K128" s="193">
        <f>J128/E128</f>
        <v>4.0816326530612237</v>
      </c>
      <c r="M128" s="400">
        <v>8</v>
      </c>
      <c r="N128" s="195">
        <v>2</v>
      </c>
      <c r="P128" s="196"/>
      <c r="Q128" s="196"/>
    </row>
    <row r="129" spans="1:17">
      <c r="A129" s="184">
        <f>A128+1</f>
        <v>106</v>
      </c>
      <c r="B129" s="399" t="s">
        <v>121</v>
      </c>
      <c r="C129" s="186" t="s">
        <v>52</v>
      </c>
      <c r="D129" s="187">
        <v>1</v>
      </c>
      <c r="E129" s="188">
        <v>1</v>
      </c>
      <c r="F129" s="189">
        <f>M129/$J$4</f>
        <v>24.489795918367346</v>
      </c>
      <c r="G129" s="190">
        <f>F129*E129</f>
        <v>24.489795918367346</v>
      </c>
      <c r="H129" s="191">
        <f>N129/$J$4</f>
        <v>10.204081632653061</v>
      </c>
      <c r="I129" s="190">
        <f>H129*E129</f>
        <v>10.204081632653061</v>
      </c>
      <c r="J129" s="192">
        <f>G129+I129</f>
        <v>34.693877551020407</v>
      </c>
      <c r="K129" s="193">
        <f>J129/E129</f>
        <v>34.693877551020407</v>
      </c>
      <c r="M129" s="400">
        <v>60</v>
      </c>
      <c r="N129" s="195">
        <v>25</v>
      </c>
      <c r="P129" s="196"/>
      <c r="Q129" s="196"/>
    </row>
    <row r="130" spans="1:17" s="176" customFormat="1" ht="27.75" customHeight="1">
      <c r="A130" s="179"/>
      <c r="B130" s="200" t="s">
        <v>123</v>
      </c>
      <c r="C130" s="200"/>
      <c r="D130" s="201"/>
      <c r="E130" s="180"/>
      <c r="F130" s="179"/>
      <c r="G130" s="179"/>
      <c r="H130" s="179"/>
      <c r="I130" s="179"/>
      <c r="J130" s="179"/>
      <c r="K130" s="181"/>
      <c r="M130" s="395"/>
      <c r="N130" s="182"/>
      <c r="P130" s="183"/>
      <c r="Q130" s="183"/>
    </row>
    <row r="131" spans="1:17">
      <c r="A131" s="184">
        <f>A129+1</f>
        <v>107</v>
      </c>
      <c r="B131" s="199" t="s">
        <v>113</v>
      </c>
      <c r="C131" s="186" t="s">
        <v>20</v>
      </c>
      <c r="D131" s="187">
        <v>1</v>
      </c>
      <c r="E131" s="188">
        <v>1</v>
      </c>
      <c r="F131" s="189">
        <f t="shared" ref="F131:F136" si="34">M131/$J$4</f>
        <v>10.204081632653061</v>
      </c>
      <c r="G131" s="190">
        <f t="shared" ref="G131:G136" si="35">F131*E131</f>
        <v>10.204081632653061</v>
      </c>
      <c r="H131" s="191">
        <f t="shared" ref="H131:H136" si="36">N131/$J$4</f>
        <v>2.0408163265306123</v>
      </c>
      <c r="I131" s="190">
        <f t="shared" ref="I131:I136" si="37">H131*E131</f>
        <v>2.0408163265306123</v>
      </c>
      <c r="J131" s="192">
        <f t="shared" ref="J131:J136" si="38">G131+I131</f>
        <v>12.244897959183673</v>
      </c>
      <c r="K131" s="193">
        <f t="shared" ref="K131:K136" si="39">J131/E131</f>
        <v>12.244897959183673</v>
      </c>
      <c r="M131" s="400">
        <v>25</v>
      </c>
      <c r="N131" s="195">
        <v>5</v>
      </c>
      <c r="P131" s="196"/>
      <c r="Q131" s="196"/>
    </row>
    <row r="132" spans="1:17">
      <c r="A132" s="184">
        <f>A131+1</f>
        <v>108</v>
      </c>
      <c r="B132" s="199" t="s">
        <v>124</v>
      </c>
      <c r="C132" s="186" t="s">
        <v>20</v>
      </c>
      <c r="D132" s="187">
        <v>1</v>
      </c>
      <c r="E132" s="188">
        <v>1</v>
      </c>
      <c r="F132" s="189">
        <f t="shared" si="34"/>
        <v>10.204081632653061</v>
      </c>
      <c r="G132" s="190">
        <f t="shared" si="35"/>
        <v>10.204081632653061</v>
      </c>
      <c r="H132" s="191">
        <f t="shared" si="36"/>
        <v>2.0408163265306123</v>
      </c>
      <c r="I132" s="190">
        <f t="shared" si="37"/>
        <v>2.0408163265306123</v>
      </c>
      <c r="J132" s="192">
        <f t="shared" si="38"/>
        <v>12.244897959183673</v>
      </c>
      <c r="K132" s="193">
        <f t="shared" si="39"/>
        <v>12.244897959183673</v>
      </c>
      <c r="M132" s="400">
        <v>25</v>
      </c>
      <c r="N132" s="195">
        <v>5</v>
      </c>
      <c r="P132" s="196"/>
      <c r="Q132" s="196"/>
    </row>
    <row r="133" spans="1:17">
      <c r="A133" s="184">
        <f>A132+1</f>
        <v>109</v>
      </c>
      <c r="B133" s="199" t="s">
        <v>108</v>
      </c>
      <c r="C133" s="186" t="s">
        <v>20</v>
      </c>
      <c r="D133" s="187">
        <v>1</v>
      </c>
      <c r="E133" s="188">
        <v>20</v>
      </c>
      <c r="F133" s="189">
        <f t="shared" si="34"/>
        <v>3.2653061224489792</v>
      </c>
      <c r="G133" s="190">
        <f t="shared" si="35"/>
        <v>65.306122448979579</v>
      </c>
      <c r="H133" s="191">
        <f t="shared" si="36"/>
        <v>2.0408163265306123</v>
      </c>
      <c r="I133" s="190">
        <f t="shared" si="37"/>
        <v>40.816326530612244</v>
      </c>
      <c r="J133" s="192">
        <f t="shared" si="38"/>
        <v>106.12244897959182</v>
      </c>
      <c r="K133" s="193">
        <f t="shared" si="39"/>
        <v>5.3061224489795915</v>
      </c>
      <c r="M133" s="400">
        <v>8</v>
      </c>
      <c r="N133" s="195">
        <v>5</v>
      </c>
      <c r="P133" s="196"/>
      <c r="Q133" s="196"/>
    </row>
    <row r="134" spans="1:17">
      <c r="A134" s="184">
        <f>A133+1</f>
        <v>110</v>
      </c>
      <c r="B134" s="199" t="s">
        <v>125</v>
      </c>
      <c r="C134" s="186" t="s">
        <v>20</v>
      </c>
      <c r="D134" s="187">
        <v>1</v>
      </c>
      <c r="E134" s="188">
        <v>4</v>
      </c>
      <c r="F134" s="189">
        <f t="shared" si="34"/>
        <v>3.2653061224489792</v>
      </c>
      <c r="G134" s="190">
        <f t="shared" si="35"/>
        <v>13.061224489795917</v>
      </c>
      <c r="H134" s="191">
        <f t="shared" si="36"/>
        <v>0.81632653061224481</v>
      </c>
      <c r="I134" s="190">
        <f t="shared" si="37"/>
        <v>3.2653061224489792</v>
      </c>
      <c r="J134" s="192">
        <f t="shared" si="38"/>
        <v>16.326530612244895</v>
      </c>
      <c r="K134" s="193">
        <f t="shared" si="39"/>
        <v>4.0816326530612237</v>
      </c>
      <c r="M134" s="400">
        <v>8</v>
      </c>
      <c r="N134" s="195">
        <v>2</v>
      </c>
      <c r="P134" s="196"/>
      <c r="Q134" s="196"/>
    </row>
    <row r="135" spans="1:17">
      <c r="A135" s="184">
        <f>A134+1</f>
        <v>111</v>
      </c>
      <c r="B135" s="199" t="s">
        <v>126</v>
      </c>
      <c r="C135" s="186" t="s">
        <v>20</v>
      </c>
      <c r="D135" s="187">
        <v>1</v>
      </c>
      <c r="E135" s="188">
        <v>2</v>
      </c>
      <c r="F135" s="189">
        <f t="shared" si="34"/>
        <v>3.2653061224489792</v>
      </c>
      <c r="G135" s="190">
        <f t="shared" si="35"/>
        <v>6.5306122448979584</v>
      </c>
      <c r="H135" s="191">
        <f t="shared" si="36"/>
        <v>0.81632653061224481</v>
      </c>
      <c r="I135" s="190">
        <f t="shared" si="37"/>
        <v>1.6326530612244896</v>
      </c>
      <c r="J135" s="192">
        <f t="shared" si="38"/>
        <v>8.1632653061224474</v>
      </c>
      <c r="K135" s="193">
        <f t="shared" si="39"/>
        <v>4.0816326530612237</v>
      </c>
      <c r="M135" s="400">
        <v>8</v>
      </c>
      <c r="N135" s="195">
        <v>2</v>
      </c>
      <c r="P135" s="196"/>
      <c r="Q135" s="196"/>
    </row>
    <row r="136" spans="1:17">
      <c r="A136" s="184">
        <f>A135+1</f>
        <v>112</v>
      </c>
      <c r="B136" s="399" t="s">
        <v>127</v>
      </c>
      <c r="C136" s="186" t="s">
        <v>52</v>
      </c>
      <c r="D136" s="187">
        <v>1</v>
      </c>
      <c r="E136" s="188">
        <v>1</v>
      </c>
      <c r="F136" s="189">
        <f t="shared" si="34"/>
        <v>36.734693877551017</v>
      </c>
      <c r="G136" s="190">
        <f t="shared" si="35"/>
        <v>36.734693877551017</v>
      </c>
      <c r="H136" s="191">
        <f t="shared" si="36"/>
        <v>14.285714285714285</v>
      </c>
      <c r="I136" s="190">
        <f t="shared" si="37"/>
        <v>14.285714285714285</v>
      </c>
      <c r="J136" s="192">
        <f t="shared" si="38"/>
        <v>51.020408163265301</v>
      </c>
      <c r="K136" s="193">
        <f t="shared" si="39"/>
        <v>51.020408163265301</v>
      </c>
      <c r="M136" s="400">
        <v>90</v>
      </c>
      <c r="N136" s="195">
        <v>35</v>
      </c>
      <c r="P136" s="196"/>
      <c r="Q136" s="196"/>
    </row>
    <row r="137" spans="1:17" s="176" customFormat="1" ht="27.75" customHeight="1">
      <c r="A137" s="179"/>
      <c r="B137" s="200" t="s">
        <v>128</v>
      </c>
      <c r="C137" s="200"/>
      <c r="D137" s="201"/>
      <c r="E137" s="180"/>
      <c r="F137" s="179"/>
      <c r="G137" s="179"/>
      <c r="H137" s="179"/>
      <c r="I137" s="179"/>
      <c r="J137" s="179"/>
      <c r="K137" s="181"/>
      <c r="M137" s="395"/>
      <c r="N137" s="182"/>
      <c r="P137" s="183"/>
      <c r="Q137" s="183"/>
    </row>
    <row r="138" spans="1:17">
      <c r="A138" s="184">
        <f>A136+1</f>
        <v>113</v>
      </c>
      <c r="B138" s="199" t="s">
        <v>113</v>
      </c>
      <c r="C138" s="186" t="s">
        <v>20</v>
      </c>
      <c r="D138" s="187">
        <v>1</v>
      </c>
      <c r="E138" s="188">
        <v>1</v>
      </c>
      <c r="F138" s="189">
        <f t="shared" ref="F138:F144" si="40">M138/$J$4</f>
        <v>10.204081632653061</v>
      </c>
      <c r="G138" s="190">
        <f t="shared" ref="G138:G144" si="41">F138*E138</f>
        <v>10.204081632653061</v>
      </c>
      <c r="H138" s="191">
        <f t="shared" ref="H138:H144" si="42">N138/$J$4</f>
        <v>2.0408163265306123</v>
      </c>
      <c r="I138" s="190">
        <f t="shared" ref="I138:I144" si="43">H138*E138</f>
        <v>2.0408163265306123</v>
      </c>
      <c r="J138" s="192">
        <f t="shared" ref="J138:J144" si="44">G138+I138</f>
        <v>12.244897959183673</v>
      </c>
      <c r="K138" s="193">
        <f t="shared" ref="K138:K144" si="45">J138/E138</f>
        <v>12.244897959183673</v>
      </c>
      <c r="M138" s="400">
        <v>25</v>
      </c>
      <c r="N138" s="195">
        <v>5</v>
      </c>
      <c r="P138" s="196"/>
      <c r="Q138" s="196"/>
    </row>
    <row r="139" spans="1:17">
      <c r="A139" s="184">
        <f t="shared" ref="A139:A144" si="46">A138+1</f>
        <v>114</v>
      </c>
      <c r="B139" s="199" t="s">
        <v>129</v>
      </c>
      <c r="C139" s="186" t="s">
        <v>20</v>
      </c>
      <c r="D139" s="187">
        <v>1</v>
      </c>
      <c r="E139" s="188">
        <v>2</v>
      </c>
      <c r="F139" s="189">
        <f t="shared" si="40"/>
        <v>10.204081632653061</v>
      </c>
      <c r="G139" s="190">
        <f t="shared" si="41"/>
        <v>20.408163265306122</v>
      </c>
      <c r="H139" s="191">
        <f t="shared" si="42"/>
        <v>2.0408163265306123</v>
      </c>
      <c r="I139" s="190">
        <f t="shared" si="43"/>
        <v>4.0816326530612246</v>
      </c>
      <c r="J139" s="192">
        <f t="shared" si="44"/>
        <v>24.489795918367346</v>
      </c>
      <c r="K139" s="193">
        <f t="shared" si="45"/>
        <v>12.244897959183673</v>
      </c>
      <c r="M139" s="400">
        <v>25</v>
      </c>
      <c r="N139" s="195">
        <v>5</v>
      </c>
      <c r="P139" s="196"/>
      <c r="Q139" s="196"/>
    </row>
    <row r="140" spans="1:17">
      <c r="A140" s="184">
        <f t="shared" si="46"/>
        <v>115</v>
      </c>
      <c r="B140" s="199" t="s">
        <v>108</v>
      </c>
      <c r="C140" s="186" t="s">
        <v>20</v>
      </c>
      <c r="D140" s="187">
        <v>1</v>
      </c>
      <c r="E140" s="188">
        <v>15</v>
      </c>
      <c r="F140" s="189">
        <f t="shared" si="40"/>
        <v>3.2653061224489792</v>
      </c>
      <c r="G140" s="190">
        <f t="shared" si="41"/>
        <v>48.979591836734691</v>
      </c>
      <c r="H140" s="191">
        <f t="shared" si="42"/>
        <v>0.81632653061224481</v>
      </c>
      <c r="I140" s="190">
        <f t="shared" si="43"/>
        <v>12.244897959183673</v>
      </c>
      <c r="J140" s="192">
        <f t="shared" si="44"/>
        <v>61.224489795918366</v>
      </c>
      <c r="K140" s="193">
        <f t="shared" si="45"/>
        <v>4.0816326530612246</v>
      </c>
      <c r="M140" s="400">
        <v>8</v>
      </c>
      <c r="N140" s="195">
        <v>2</v>
      </c>
      <c r="P140" s="196"/>
      <c r="Q140" s="196"/>
    </row>
    <row r="141" spans="1:17">
      <c r="A141" s="184">
        <f t="shared" si="46"/>
        <v>116</v>
      </c>
      <c r="B141" s="199" t="s">
        <v>125</v>
      </c>
      <c r="C141" s="186" t="s">
        <v>20</v>
      </c>
      <c r="D141" s="187">
        <v>1</v>
      </c>
      <c r="E141" s="188">
        <v>3</v>
      </c>
      <c r="F141" s="189">
        <f t="shared" si="40"/>
        <v>3.2653061224489792</v>
      </c>
      <c r="G141" s="190">
        <f t="shared" si="41"/>
        <v>9.7959183673469372</v>
      </c>
      <c r="H141" s="191">
        <f t="shared" si="42"/>
        <v>0.81632653061224481</v>
      </c>
      <c r="I141" s="190">
        <f t="shared" si="43"/>
        <v>2.4489795918367343</v>
      </c>
      <c r="J141" s="192">
        <f t="shared" si="44"/>
        <v>12.244897959183671</v>
      </c>
      <c r="K141" s="193">
        <f t="shared" si="45"/>
        <v>4.0816326530612237</v>
      </c>
      <c r="M141" s="400">
        <v>8</v>
      </c>
      <c r="N141" s="195">
        <v>2</v>
      </c>
      <c r="P141" s="196"/>
      <c r="Q141" s="196"/>
    </row>
    <row r="142" spans="1:17">
      <c r="A142" s="184">
        <f t="shared" si="46"/>
        <v>117</v>
      </c>
      <c r="B142" s="199" t="s">
        <v>126</v>
      </c>
      <c r="C142" s="186" t="s">
        <v>20</v>
      </c>
      <c r="D142" s="187">
        <v>1</v>
      </c>
      <c r="E142" s="188">
        <v>3</v>
      </c>
      <c r="F142" s="189">
        <f t="shared" si="40"/>
        <v>3.2653061224489792</v>
      </c>
      <c r="G142" s="190">
        <f t="shared" si="41"/>
        <v>9.7959183673469372</v>
      </c>
      <c r="H142" s="191">
        <f t="shared" si="42"/>
        <v>0.81632653061224481</v>
      </c>
      <c r="I142" s="190">
        <f t="shared" si="43"/>
        <v>2.4489795918367343</v>
      </c>
      <c r="J142" s="192">
        <f t="shared" si="44"/>
        <v>12.244897959183671</v>
      </c>
      <c r="K142" s="193">
        <f t="shared" si="45"/>
        <v>4.0816326530612237</v>
      </c>
      <c r="M142" s="400">
        <v>8</v>
      </c>
      <c r="N142" s="195">
        <v>2</v>
      </c>
      <c r="P142" s="196"/>
      <c r="Q142" s="196"/>
    </row>
    <row r="143" spans="1:17">
      <c r="A143" s="184">
        <f t="shared" si="46"/>
        <v>118</v>
      </c>
      <c r="B143" s="199" t="s">
        <v>130</v>
      </c>
      <c r="C143" s="186" t="s">
        <v>20</v>
      </c>
      <c r="D143" s="187">
        <v>1</v>
      </c>
      <c r="E143" s="188">
        <v>1</v>
      </c>
      <c r="F143" s="189">
        <f t="shared" si="40"/>
        <v>3.2653061224489792</v>
      </c>
      <c r="G143" s="190">
        <f t="shared" si="41"/>
        <v>3.2653061224489792</v>
      </c>
      <c r="H143" s="191">
        <f t="shared" si="42"/>
        <v>0.81632653061224481</v>
      </c>
      <c r="I143" s="190">
        <f t="shared" si="43"/>
        <v>0.81632653061224481</v>
      </c>
      <c r="J143" s="192">
        <f t="shared" si="44"/>
        <v>4.0816326530612237</v>
      </c>
      <c r="K143" s="193">
        <f t="shared" si="45"/>
        <v>4.0816326530612237</v>
      </c>
      <c r="M143" s="400">
        <v>8</v>
      </c>
      <c r="N143" s="195">
        <v>2</v>
      </c>
      <c r="P143" s="196"/>
      <c r="Q143" s="196"/>
    </row>
    <row r="144" spans="1:17">
      <c r="A144" s="184">
        <f t="shared" si="46"/>
        <v>119</v>
      </c>
      <c r="B144" s="199" t="s">
        <v>131</v>
      </c>
      <c r="C144" s="186" t="s">
        <v>52</v>
      </c>
      <c r="D144" s="187">
        <v>1</v>
      </c>
      <c r="E144" s="188">
        <v>1</v>
      </c>
      <c r="F144" s="189">
        <f t="shared" si="40"/>
        <v>28.571428571428569</v>
      </c>
      <c r="G144" s="190">
        <f t="shared" si="41"/>
        <v>28.571428571428569</v>
      </c>
      <c r="H144" s="191">
        <f t="shared" si="42"/>
        <v>14.285714285714285</v>
      </c>
      <c r="I144" s="190">
        <f t="shared" si="43"/>
        <v>14.285714285714285</v>
      </c>
      <c r="J144" s="192">
        <f t="shared" si="44"/>
        <v>42.857142857142854</v>
      </c>
      <c r="K144" s="193">
        <f t="shared" si="45"/>
        <v>42.857142857142854</v>
      </c>
      <c r="M144" s="400">
        <v>70</v>
      </c>
      <c r="N144" s="195">
        <v>35</v>
      </c>
      <c r="P144" s="196"/>
      <c r="Q144" s="196"/>
    </row>
    <row r="145" spans="1:17" s="176" customFormat="1" ht="27.75" customHeight="1">
      <c r="A145" s="179"/>
      <c r="B145" s="200" t="s">
        <v>132</v>
      </c>
      <c r="C145" s="200"/>
      <c r="D145" s="201"/>
      <c r="E145" s="180"/>
      <c r="F145" s="179"/>
      <c r="G145" s="179"/>
      <c r="H145" s="179"/>
      <c r="I145" s="179"/>
      <c r="J145" s="179"/>
      <c r="K145" s="181"/>
      <c r="M145" s="395"/>
      <c r="N145" s="182"/>
      <c r="P145" s="183"/>
      <c r="Q145" s="183"/>
    </row>
    <row r="146" spans="1:17">
      <c r="A146" s="184">
        <f>A144+1</f>
        <v>120</v>
      </c>
      <c r="B146" s="199" t="s">
        <v>113</v>
      </c>
      <c r="C146" s="186" t="s">
        <v>20</v>
      </c>
      <c r="D146" s="187">
        <v>1</v>
      </c>
      <c r="E146" s="188">
        <v>1</v>
      </c>
      <c r="F146" s="189">
        <f>M146/$J$4</f>
        <v>10.204081632653061</v>
      </c>
      <c r="G146" s="190">
        <f>F146*E146</f>
        <v>10.204081632653061</v>
      </c>
      <c r="H146" s="191">
        <f>N146/$J$4</f>
        <v>2.0408163265306123</v>
      </c>
      <c r="I146" s="190">
        <f>H146*E146</f>
        <v>2.0408163265306123</v>
      </c>
      <c r="J146" s="192">
        <f>G146+I146</f>
        <v>12.244897959183673</v>
      </c>
      <c r="K146" s="193">
        <f>J146/E146</f>
        <v>12.244897959183673</v>
      </c>
      <c r="M146" s="400">
        <v>25</v>
      </c>
      <c r="N146" s="195">
        <v>5</v>
      </c>
      <c r="P146" s="196"/>
      <c r="Q146" s="196"/>
    </row>
    <row r="147" spans="1:17">
      <c r="A147" s="184">
        <f>A146+1</f>
        <v>121</v>
      </c>
      <c r="B147" s="199" t="s">
        <v>108</v>
      </c>
      <c r="C147" s="186" t="s">
        <v>20</v>
      </c>
      <c r="D147" s="187">
        <v>1</v>
      </c>
      <c r="E147" s="188">
        <v>12</v>
      </c>
      <c r="F147" s="189">
        <f>M147/$J$4</f>
        <v>3.2653061224489792</v>
      </c>
      <c r="G147" s="190">
        <f>F147*E147</f>
        <v>39.183673469387749</v>
      </c>
      <c r="H147" s="191">
        <f>N147/$J$4</f>
        <v>0.81632653061224481</v>
      </c>
      <c r="I147" s="190">
        <f>H147*E147</f>
        <v>9.7959183673469372</v>
      </c>
      <c r="J147" s="192">
        <f>G147+I147</f>
        <v>48.979591836734684</v>
      </c>
      <c r="K147" s="193">
        <f>J147/E147</f>
        <v>4.0816326530612237</v>
      </c>
      <c r="M147" s="400">
        <v>8</v>
      </c>
      <c r="N147" s="195">
        <v>2</v>
      </c>
      <c r="P147" s="196"/>
      <c r="Q147" s="196"/>
    </row>
    <row r="148" spans="1:17">
      <c r="A148" s="184">
        <f>A147+1</f>
        <v>122</v>
      </c>
      <c r="B148" s="199" t="s">
        <v>125</v>
      </c>
      <c r="C148" s="186" t="s">
        <v>20</v>
      </c>
      <c r="D148" s="187">
        <v>1</v>
      </c>
      <c r="E148" s="188">
        <v>2</v>
      </c>
      <c r="F148" s="189">
        <f>M148/$J$4</f>
        <v>3.2653061224489792</v>
      </c>
      <c r="G148" s="190">
        <f>F148*E148</f>
        <v>6.5306122448979584</v>
      </c>
      <c r="H148" s="191">
        <f>N148/$J$4</f>
        <v>0.81632653061224481</v>
      </c>
      <c r="I148" s="190">
        <f>H148*E148</f>
        <v>1.6326530612244896</v>
      </c>
      <c r="J148" s="192">
        <f>G148+I148</f>
        <v>8.1632653061224474</v>
      </c>
      <c r="K148" s="193">
        <f>J148/E148</f>
        <v>4.0816326530612237</v>
      </c>
      <c r="M148" s="400">
        <v>8</v>
      </c>
      <c r="N148" s="195">
        <v>2</v>
      </c>
      <c r="P148" s="196"/>
      <c r="Q148" s="196"/>
    </row>
    <row r="149" spans="1:17">
      <c r="A149" s="184">
        <f>A148+1</f>
        <v>123</v>
      </c>
      <c r="B149" s="199" t="s">
        <v>126</v>
      </c>
      <c r="C149" s="186" t="s">
        <v>20</v>
      </c>
      <c r="D149" s="187">
        <v>1</v>
      </c>
      <c r="E149" s="188">
        <v>1</v>
      </c>
      <c r="F149" s="189">
        <f>M149/$J$4</f>
        <v>3.2653061224489792</v>
      </c>
      <c r="G149" s="190">
        <f>F149*E149</f>
        <v>3.2653061224489792</v>
      </c>
      <c r="H149" s="191">
        <f>N149/$J$4</f>
        <v>0.81632653061224481</v>
      </c>
      <c r="I149" s="190">
        <f>H149*E149</f>
        <v>0.81632653061224481</v>
      </c>
      <c r="J149" s="192">
        <f>G149+I149</f>
        <v>4.0816326530612237</v>
      </c>
      <c r="K149" s="193">
        <f>J149/E149</f>
        <v>4.0816326530612237</v>
      </c>
      <c r="M149" s="400">
        <v>8</v>
      </c>
      <c r="N149" s="195">
        <v>2</v>
      </c>
      <c r="P149" s="196"/>
      <c r="Q149" s="196"/>
    </row>
    <row r="150" spans="1:17">
      <c r="A150" s="184">
        <f>A149+1</f>
        <v>124</v>
      </c>
      <c r="B150" s="399" t="s">
        <v>133</v>
      </c>
      <c r="C150" s="186" t="s">
        <v>52</v>
      </c>
      <c r="D150" s="187">
        <v>1</v>
      </c>
      <c r="E150" s="188">
        <v>1</v>
      </c>
      <c r="F150" s="189">
        <f>M150/$J$4</f>
        <v>28.571428571428569</v>
      </c>
      <c r="G150" s="190">
        <f>F150*E150</f>
        <v>28.571428571428569</v>
      </c>
      <c r="H150" s="191">
        <f>N150/$J$4</f>
        <v>10.204081632653061</v>
      </c>
      <c r="I150" s="190">
        <f>H150*E150</f>
        <v>10.204081632653061</v>
      </c>
      <c r="J150" s="192">
        <f>G150+I150</f>
        <v>38.775510204081627</v>
      </c>
      <c r="K150" s="193">
        <f>J150/E150</f>
        <v>38.775510204081627</v>
      </c>
      <c r="M150" s="400">
        <v>70</v>
      </c>
      <c r="N150" s="195">
        <v>25</v>
      </c>
      <c r="P150" s="196"/>
      <c r="Q150" s="196"/>
    </row>
    <row r="151" spans="1:17" s="176" customFormat="1">
      <c r="A151" s="179"/>
      <c r="B151" s="200" t="s">
        <v>134</v>
      </c>
      <c r="C151" s="200"/>
      <c r="D151" s="201"/>
      <c r="E151" s="180"/>
      <c r="F151" s="179"/>
      <c r="G151" s="179"/>
      <c r="H151" s="179"/>
      <c r="I151" s="179"/>
      <c r="J151" s="179"/>
      <c r="K151" s="181"/>
      <c r="M151" s="395"/>
      <c r="N151" s="182"/>
      <c r="P151" s="183"/>
      <c r="Q151" s="183"/>
    </row>
    <row r="152" spans="1:17">
      <c r="A152" s="184">
        <f>A150+1</f>
        <v>125</v>
      </c>
      <c r="B152" s="199" t="s">
        <v>113</v>
      </c>
      <c r="C152" s="186" t="s">
        <v>20</v>
      </c>
      <c r="D152" s="187">
        <v>1</v>
      </c>
      <c r="E152" s="188">
        <v>1</v>
      </c>
      <c r="F152" s="189">
        <f t="shared" ref="F152:F157" si="47">M152/$J$4</f>
        <v>10.204081632653061</v>
      </c>
      <c r="G152" s="190">
        <f t="shared" ref="G152:G157" si="48">F152*E152</f>
        <v>10.204081632653061</v>
      </c>
      <c r="H152" s="191">
        <f t="shared" ref="H152:H157" si="49">N152/$J$4</f>
        <v>2.0408163265306123</v>
      </c>
      <c r="I152" s="190">
        <f t="shared" ref="I152:I157" si="50">H152*E152</f>
        <v>2.0408163265306123</v>
      </c>
      <c r="J152" s="192">
        <f t="shared" ref="J152:J157" si="51">G152+I152</f>
        <v>12.244897959183673</v>
      </c>
      <c r="K152" s="193">
        <f t="shared" ref="K152:K157" si="52">J152/E152</f>
        <v>12.244897959183673</v>
      </c>
      <c r="M152" s="400">
        <v>25</v>
      </c>
      <c r="N152" s="195">
        <v>5</v>
      </c>
      <c r="P152" s="196"/>
      <c r="Q152" s="196"/>
    </row>
    <row r="153" spans="1:17">
      <c r="A153" s="184">
        <f>A152+1</f>
        <v>126</v>
      </c>
      <c r="B153" s="199" t="s">
        <v>108</v>
      </c>
      <c r="C153" s="186" t="s">
        <v>20</v>
      </c>
      <c r="D153" s="187">
        <v>1</v>
      </c>
      <c r="E153" s="188">
        <v>13</v>
      </c>
      <c r="F153" s="189">
        <f t="shared" si="47"/>
        <v>3.2653061224489792</v>
      </c>
      <c r="G153" s="190">
        <f t="shared" si="48"/>
        <v>42.448979591836732</v>
      </c>
      <c r="H153" s="191">
        <f t="shared" si="49"/>
        <v>0.81632653061224481</v>
      </c>
      <c r="I153" s="190">
        <f t="shared" si="50"/>
        <v>10.612244897959183</v>
      </c>
      <c r="J153" s="192">
        <f t="shared" si="51"/>
        <v>53.061224489795919</v>
      </c>
      <c r="K153" s="193">
        <f t="shared" si="52"/>
        <v>4.0816326530612246</v>
      </c>
      <c r="M153" s="400">
        <v>8</v>
      </c>
      <c r="N153" s="195">
        <v>2</v>
      </c>
      <c r="P153" s="196"/>
      <c r="Q153" s="196"/>
    </row>
    <row r="154" spans="1:17">
      <c r="A154" s="184">
        <f>A153+1</f>
        <v>127</v>
      </c>
      <c r="B154" s="199" t="s">
        <v>125</v>
      </c>
      <c r="C154" s="186" t="s">
        <v>20</v>
      </c>
      <c r="D154" s="187">
        <v>1</v>
      </c>
      <c r="E154" s="188">
        <v>3</v>
      </c>
      <c r="F154" s="189">
        <f t="shared" si="47"/>
        <v>3.2653061224489792</v>
      </c>
      <c r="G154" s="190">
        <f t="shared" si="48"/>
        <v>9.7959183673469372</v>
      </c>
      <c r="H154" s="191">
        <f t="shared" si="49"/>
        <v>0.81632653061224481</v>
      </c>
      <c r="I154" s="190">
        <f t="shared" si="50"/>
        <v>2.4489795918367343</v>
      </c>
      <c r="J154" s="192">
        <f t="shared" si="51"/>
        <v>12.244897959183671</v>
      </c>
      <c r="K154" s="193">
        <f t="shared" si="52"/>
        <v>4.0816326530612237</v>
      </c>
      <c r="M154" s="400">
        <v>8</v>
      </c>
      <c r="N154" s="195">
        <v>2</v>
      </c>
      <c r="P154" s="196"/>
      <c r="Q154" s="196"/>
    </row>
    <row r="155" spans="1:17">
      <c r="A155" s="184">
        <f>A154+1</f>
        <v>128</v>
      </c>
      <c r="B155" s="199" t="s">
        <v>126</v>
      </c>
      <c r="C155" s="186" t="s">
        <v>20</v>
      </c>
      <c r="D155" s="187">
        <v>1</v>
      </c>
      <c r="E155" s="188">
        <v>1</v>
      </c>
      <c r="F155" s="189">
        <f t="shared" si="47"/>
        <v>3.2653061224489792</v>
      </c>
      <c r="G155" s="190">
        <f t="shared" si="48"/>
        <v>3.2653061224489792</v>
      </c>
      <c r="H155" s="191">
        <f t="shared" si="49"/>
        <v>0.81632653061224481</v>
      </c>
      <c r="I155" s="190">
        <f t="shared" si="50"/>
        <v>0.81632653061224481</v>
      </c>
      <c r="J155" s="192">
        <f t="shared" si="51"/>
        <v>4.0816326530612237</v>
      </c>
      <c r="K155" s="193">
        <f t="shared" si="52"/>
        <v>4.0816326530612237</v>
      </c>
      <c r="M155" s="400">
        <v>8</v>
      </c>
      <c r="N155" s="195">
        <v>2</v>
      </c>
      <c r="P155" s="196"/>
      <c r="Q155" s="196"/>
    </row>
    <row r="156" spans="1:17">
      <c r="A156" s="184">
        <f>A155+1</f>
        <v>129</v>
      </c>
      <c r="B156" s="199" t="s">
        <v>130</v>
      </c>
      <c r="C156" s="186" t="s">
        <v>20</v>
      </c>
      <c r="D156" s="187">
        <v>1</v>
      </c>
      <c r="E156" s="188">
        <v>2</v>
      </c>
      <c r="F156" s="189">
        <f t="shared" si="47"/>
        <v>3.2653061224489792</v>
      </c>
      <c r="G156" s="190">
        <f t="shared" si="48"/>
        <v>6.5306122448979584</v>
      </c>
      <c r="H156" s="191">
        <f t="shared" si="49"/>
        <v>0.81632653061224481</v>
      </c>
      <c r="I156" s="190">
        <f t="shared" si="50"/>
        <v>1.6326530612244896</v>
      </c>
      <c r="J156" s="192">
        <f t="shared" si="51"/>
        <v>8.1632653061224474</v>
      </c>
      <c r="K156" s="193">
        <f t="shared" si="52"/>
        <v>4.0816326530612237</v>
      </c>
      <c r="M156" s="400">
        <v>8</v>
      </c>
      <c r="N156" s="195">
        <v>2</v>
      </c>
      <c r="P156" s="196"/>
      <c r="Q156" s="196"/>
    </row>
    <row r="157" spans="1:17">
      <c r="A157" s="184">
        <f>A156+1</f>
        <v>130</v>
      </c>
      <c r="B157" s="399" t="s">
        <v>135</v>
      </c>
      <c r="C157" s="186" t="s">
        <v>52</v>
      </c>
      <c r="D157" s="187">
        <v>1</v>
      </c>
      <c r="E157" s="188">
        <v>1</v>
      </c>
      <c r="F157" s="189">
        <f t="shared" si="47"/>
        <v>28.571428571428569</v>
      </c>
      <c r="G157" s="190">
        <f t="shared" si="48"/>
        <v>28.571428571428569</v>
      </c>
      <c r="H157" s="191">
        <f t="shared" si="49"/>
        <v>10.204081632653061</v>
      </c>
      <c r="I157" s="190">
        <f t="shared" si="50"/>
        <v>10.204081632653061</v>
      </c>
      <c r="J157" s="192">
        <f t="shared" si="51"/>
        <v>38.775510204081627</v>
      </c>
      <c r="K157" s="193">
        <f t="shared" si="52"/>
        <v>38.775510204081627</v>
      </c>
      <c r="M157" s="400">
        <v>70</v>
      </c>
      <c r="N157" s="195">
        <v>25</v>
      </c>
      <c r="P157" s="196"/>
      <c r="Q157" s="196"/>
    </row>
    <row r="158" spans="1:17" s="176" customFormat="1">
      <c r="A158" s="179"/>
      <c r="B158" s="200" t="s">
        <v>136</v>
      </c>
      <c r="C158" s="200"/>
      <c r="D158" s="201"/>
      <c r="E158" s="180"/>
      <c r="F158" s="179"/>
      <c r="G158" s="179"/>
      <c r="H158" s="179"/>
      <c r="I158" s="179"/>
      <c r="J158" s="179"/>
      <c r="K158" s="181"/>
      <c r="M158" s="395"/>
      <c r="N158" s="182"/>
      <c r="P158" s="183"/>
      <c r="Q158" s="183"/>
    </row>
    <row r="159" spans="1:17">
      <c r="A159" s="184">
        <f>A157+1</f>
        <v>131</v>
      </c>
      <c r="B159" s="199" t="s">
        <v>113</v>
      </c>
      <c r="C159" s="186" t="s">
        <v>20</v>
      </c>
      <c r="D159" s="187">
        <v>1</v>
      </c>
      <c r="E159" s="188">
        <v>1</v>
      </c>
      <c r="F159" s="189">
        <f>M159/$J$4</f>
        <v>10.204081632653061</v>
      </c>
      <c r="G159" s="190">
        <f>F159*E159</f>
        <v>10.204081632653061</v>
      </c>
      <c r="H159" s="191">
        <f>N159/$J$4</f>
        <v>2.0408163265306123</v>
      </c>
      <c r="I159" s="190">
        <f>H159*E159</f>
        <v>2.0408163265306123</v>
      </c>
      <c r="J159" s="192">
        <f>G159+I159</f>
        <v>12.244897959183673</v>
      </c>
      <c r="K159" s="193">
        <f>J159/E159</f>
        <v>12.244897959183673</v>
      </c>
      <c r="M159" s="400">
        <v>25</v>
      </c>
      <c r="N159" s="195">
        <v>5</v>
      </c>
      <c r="P159" s="196"/>
      <c r="Q159" s="196"/>
    </row>
    <row r="160" spans="1:17">
      <c r="A160" s="184">
        <f>A159+1</f>
        <v>132</v>
      </c>
      <c r="B160" s="199" t="s">
        <v>108</v>
      </c>
      <c r="C160" s="186" t="s">
        <v>20</v>
      </c>
      <c r="D160" s="187">
        <v>1</v>
      </c>
      <c r="E160" s="188">
        <v>22</v>
      </c>
      <c r="F160" s="189">
        <f>M160/$J$4</f>
        <v>3.2653061224489792</v>
      </c>
      <c r="G160" s="190">
        <f>F160*E160</f>
        <v>71.836734693877546</v>
      </c>
      <c r="H160" s="191">
        <f>N160/$J$4</f>
        <v>0.81632653061224481</v>
      </c>
      <c r="I160" s="190">
        <f>H160*E160</f>
        <v>17.959183673469386</v>
      </c>
      <c r="J160" s="192">
        <f>G160+I160</f>
        <v>89.795918367346928</v>
      </c>
      <c r="K160" s="193">
        <f>J160/E160</f>
        <v>4.0816326530612237</v>
      </c>
      <c r="M160" s="400">
        <v>8</v>
      </c>
      <c r="N160" s="195">
        <v>2</v>
      </c>
      <c r="P160" s="196"/>
      <c r="Q160" s="196"/>
    </row>
    <row r="161" spans="1:17">
      <c r="A161" s="184">
        <f>A160+1</f>
        <v>133</v>
      </c>
      <c r="B161" s="199" t="s">
        <v>125</v>
      </c>
      <c r="C161" s="186" t="s">
        <v>20</v>
      </c>
      <c r="D161" s="187">
        <v>1</v>
      </c>
      <c r="E161" s="188">
        <v>8</v>
      </c>
      <c r="F161" s="189">
        <f>M161/$J$4</f>
        <v>3.2653061224489792</v>
      </c>
      <c r="G161" s="190">
        <f>F161*E161</f>
        <v>26.122448979591834</v>
      </c>
      <c r="H161" s="191">
        <f>N161/$J$4</f>
        <v>0.81632653061224481</v>
      </c>
      <c r="I161" s="190">
        <f>H161*E161</f>
        <v>6.5306122448979584</v>
      </c>
      <c r="J161" s="192">
        <f>G161+I161</f>
        <v>32.65306122448979</v>
      </c>
      <c r="K161" s="193">
        <f>J161/E161</f>
        <v>4.0816326530612237</v>
      </c>
      <c r="M161" s="400">
        <v>8</v>
      </c>
      <c r="N161" s="195">
        <v>2</v>
      </c>
      <c r="P161" s="196"/>
      <c r="Q161" s="196"/>
    </row>
    <row r="162" spans="1:17">
      <c r="A162" s="184">
        <f>A161+1</f>
        <v>134</v>
      </c>
      <c r="B162" s="199" t="s">
        <v>126</v>
      </c>
      <c r="C162" s="186" t="s">
        <v>20</v>
      </c>
      <c r="D162" s="187">
        <v>1</v>
      </c>
      <c r="E162" s="188">
        <v>1</v>
      </c>
      <c r="F162" s="189">
        <f>M162/$J$4</f>
        <v>3.2653061224489792</v>
      </c>
      <c r="G162" s="190">
        <f>F162*E162</f>
        <v>3.2653061224489792</v>
      </c>
      <c r="H162" s="191">
        <f>N162/$J$4</f>
        <v>0.81632653061224481</v>
      </c>
      <c r="I162" s="190">
        <f>H162*E162</f>
        <v>0.81632653061224481</v>
      </c>
      <c r="J162" s="192">
        <f>G162+I162</f>
        <v>4.0816326530612237</v>
      </c>
      <c r="K162" s="193">
        <f>J162/E162</f>
        <v>4.0816326530612237</v>
      </c>
      <c r="M162" s="400">
        <v>8</v>
      </c>
      <c r="N162" s="195">
        <v>2</v>
      </c>
      <c r="P162" s="196"/>
      <c r="Q162" s="196"/>
    </row>
    <row r="163" spans="1:17">
      <c r="A163" s="184">
        <f>A162+1</f>
        <v>135</v>
      </c>
      <c r="B163" s="399" t="s">
        <v>137</v>
      </c>
      <c r="C163" s="186" t="s">
        <v>52</v>
      </c>
      <c r="D163" s="187">
        <v>1</v>
      </c>
      <c r="E163" s="188">
        <v>1</v>
      </c>
      <c r="F163" s="189">
        <f>M163/$J$4</f>
        <v>36.734693877551017</v>
      </c>
      <c r="G163" s="190">
        <f>F163*E163</f>
        <v>36.734693877551017</v>
      </c>
      <c r="H163" s="191">
        <f>N163/$J$4</f>
        <v>14.285714285714285</v>
      </c>
      <c r="I163" s="190">
        <f>H163*E163</f>
        <v>14.285714285714285</v>
      </c>
      <c r="J163" s="192">
        <f>G163+I163</f>
        <v>51.020408163265301</v>
      </c>
      <c r="K163" s="193">
        <f>J163/E163</f>
        <v>51.020408163265301</v>
      </c>
      <c r="M163" s="400">
        <v>90</v>
      </c>
      <c r="N163" s="195">
        <v>35</v>
      </c>
      <c r="P163" s="196"/>
      <c r="Q163" s="196"/>
    </row>
    <row r="164" spans="1:17" s="176" customFormat="1">
      <c r="A164" s="179"/>
      <c r="B164" s="200" t="s">
        <v>138</v>
      </c>
      <c r="C164" s="200"/>
      <c r="D164" s="201"/>
      <c r="E164" s="180"/>
      <c r="F164" s="179"/>
      <c r="G164" s="179"/>
      <c r="H164" s="179"/>
      <c r="I164" s="179"/>
      <c r="J164" s="179"/>
      <c r="K164" s="181"/>
      <c r="M164" s="395"/>
      <c r="N164" s="182"/>
      <c r="P164" s="183"/>
      <c r="Q164" s="183"/>
    </row>
    <row r="165" spans="1:17">
      <c r="A165" s="184">
        <f>A163+1</f>
        <v>136</v>
      </c>
      <c r="B165" s="199" t="s">
        <v>112</v>
      </c>
      <c r="C165" s="186" t="s">
        <v>20</v>
      </c>
      <c r="D165" s="187">
        <v>1</v>
      </c>
      <c r="E165" s="188">
        <v>1</v>
      </c>
      <c r="F165" s="189">
        <f t="shared" ref="F165:F170" si="53">M165/$J$4</f>
        <v>10.204081632653061</v>
      </c>
      <c r="G165" s="190">
        <f t="shared" ref="G165:G170" si="54">F165*E165</f>
        <v>10.204081632653061</v>
      </c>
      <c r="H165" s="191">
        <f t="shared" ref="H165:H170" si="55">N165/$J$4</f>
        <v>2.0408163265306123</v>
      </c>
      <c r="I165" s="190">
        <f t="shared" ref="I165:I170" si="56">H165*E165</f>
        <v>2.0408163265306123</v>
      </c>
      <c r="J165" s="192">
        <f t="shared" ref="J165:J170" si="57">G165+I165</f>
        <v>12.244897959183673</v>
      </c>
      <c r="K165" s="193">
        <f t="shared" ref="K165:K170" si="58">J165/E165</f>
        <v>12.244897959183673</v>
      </c>
      <c r="M165" s="400">
        <v>25</v>
      </c>
      <c r="N165" s="195">
        <v>5</v>
      </c>
      <c r="P165" s="196"/>
      <c r="Q165" s="196"/>
    </row>
    <row r="166" spans="1:17">
      <c r="A166" s="184">
        <f>A165+1</f>
        <v>137</v>
      </c>
      <c r="B166" s="199" t="s">
        <v>108</v>
      </c>
      <c r="C166" s="186" t="s">
        <v>20</v>
      </c>
      <c r="D166" s="187">
        <v>1</v>
      </c>
      <c r="E166" s="188">
        <v>16</v>
      </c>
      <c r="F166" s="189">
        <f t="shared" si="53"/>
        <v>3.2653061224489792</v>
      </c>
      <c r="G166" s="190">
        <f t="shared" si="54"/>
        <v>52.244897959183668</v>
      </c>
      <c r="H166" s="191">
        <f t="shared" si="55"/>
        <v>0.81632653061224481</v>
      </c>
      <c r="I166" s="190">
        <f t="shared" si="56"/>
        <v>13.061224489795917</v>
      </c>
      <c r="J166" s="192">
        <f t="shared" si="57"/>
        <v>65.306122448979579</v>
      </c>
      <c r="K166" s="193">
        <f t="shared" si="58"/>
        <v>4.0816326530612237</v>
      </c>
      <c r="M166" s="400">
        <v>8</v>
      </c>
      <c r="N166" s="195">
        <v>2</v>
      </c>
      <c r="P166" s="196"/>
      <c r="Q166" s="196"/>
    </row>
    <row r="167" spans="1:17">
      <c r="A167" s="184">
        <f>A166+1</f>
        <v>138</v>
      </c>
      <c r="B167" s="199" t="s">
        <v>125</v>
      </c>
      <c r="C167" s="186" t="s">
        <v>20</v>
      </c>
      <c r="D167" s="187">
        <v>1</v>
      </c>
      <c r="E167" s="188">
        <v>3</v>
      </c>
      <c r="F167" s="189">
        <f t="shared" si="53"/>
        <v>3.2653061224489792</v>
      </c>
      <c r="G167" s="190">
        <f t="shared" si="54"/>
        <v>9.7959183673469372</v>
      </c>
      <c r="H167" s="191">
        <f t="shared" si="55"/>
        <v>0.81632653061224481</v>
      </c>
      <c r="I167" s="190">
        <f t="shared" si="56"/>
        <v>2.4489795918367343</v>
      </c>
      <c r="J167" s="192">
        <f t="shared" si="57"/>
        <v>12.244897959183671</v>
      </c>
      <c r="K167" s="193">
        <f t="shared" si="58"/>
        <v>4.0816326530612237</v>
      </c>
      <c r="M167" s="400">
        <v>8</v>
      </c>
      <c r="N167" s="195">
        <v>2</v>
      </c>
      <c r="P167" s="196"/>
      <c r="Q167" s="196"/>
    </row>
    <row r="168" spans="1:17">
      <c r="A168" s="184">
        <f>A167+1</f>
        <v>139</v>
      </c>
      <c r="B168" s="199" t="s">
        <v>126</v>
      </c>
      <c r="C168" s="186" t="s">
        <v>20</v>
      </c>
      <c r="D168" s="187">
        <v>1</v>
      </c>
      <c r="E168" s="188">
        <v>1</v>
      </c>
      <c r="F168" s="189">
        <f t="shared" si="53"/>
        <v>3.2653061224489792</v>
      </c>
      <c r="G168" s="190">
        <f t="shared" si="54"/>
        <v>3.2653061224489792</v>
      </c>
      <c r="H168" s="191">
        <f t="shared" si="55"/>
        <v>0.81632653061224481</v>
      </c>
      <c r="I168" s="190">
        <f t="shared" si="56"/>
        <v>0.81632653061224481</v>
      </c>
      <c r="J168" s="192">
        <f t="shared" si="57"/>
        <v>4.0816326530612237</v>
      </c>
      <c r="K168" s="193">
        <f t="shared" si="58"/>
        <v>4.0816326530612237</v>
      </c>
      <c r="M168" s="400">
        <v>8</v>
      </c>
      <c r="N168" s="195">
        <v>2</v>
      </c>
      <c r="P168" s="196"/>
      <c r="Q168" s="196"/>
    </row>
    <row r="169" spans="1:17">
      <c r="A169" s="184">
        <f>A168+1</f>
        <v>140</v>
      </c>
      <c r="B169" s="199" t="s">
        <v>130</v>
      </c>
      <c r="C169" s="186" t="s">
        <v>20</v>
      </c>
      <c r="D169" s="187">
        <v>1</v>
      </c>
      <c r="E169" s="188">
        <v>1</v>
      </c>
      <c r="F169" s="189">
        <f t="shared" si="53"/>
        <v>3.2653061224489792</v>
      </c>
      <c r="G169" s="190">
        <f t="shared" si="54"/>
        <v>3.2653061224489792</v>
      </c>
      <c r="H169" s="191">
        <f t="shared" si="55"/>
        <v>0.81632653061224481</v>
      </c>
      <c r="I169" s="190">
        <f t="shared" si="56"/>
        <v>0.81632653061224481</v>
      </c>
      <c r="J169" s="192">
        <f t="shared" si="57"/>
        <v>4.0816326530612237</v>
      </c>
      <c r="K169" s="193">
        <f t="shared" si="58"/>
        <v>4.0816326530612237</v>
      </c>
      <c r="M169" s="400">
        <v>8</v>
      </c>
      <c r="N169" s="195">
        <v>2</v>
      </c>
      <c r="P169" s="196"/>
      <c r="Q169" s="196"/>
    </row>
    <row r="170" spans="1:17">
      <c r="A170" s="184">
        <f>A169+1</f>
        <v>141</v>
      </c>
      <c r="B170" s="399" t="s">
        <v>139</v>
      </c>
      <c r="C170" s="186" t="s">
        <v>52</v>
      </c>
      <c r="D170" s="187">
        <v>1</v>
      </c>
      <c r="E170" s="188">
        <v>1</v>
      </c>
      <c r="F170" s="189">
        <f t="shared" si="53"/>
        <v>28.571428571428569</v>
      </c>
      <c r="G170" s="190">
        <f t="shared" si="54"/>
        <v>28.571428571428569</v>
      </c>
      <c r="H170" s="191">
        <f t="shared" si="55"/>
        <v>10.204081632653061</v>
      </c>
      <c r="I170" s="190">
        <f t="shared" si="56"/>
        <v>10.204081632653061</v>
      </c>
      <c r="J170" s="192">
        <f t="shared" si="57"/>
        <v>38.775510204081627</v>
      </c>
      <c r="K170" s="193">
        <f t="shared" si="58"/>
        <v>38.775510204081627</v>
      </c>
      <c r="M170" s="400">
        <v>70</v>
      </c>
      <c r="N170" s="195">
        <v>25</v>
      </c>
      <c r="P170" s="196"/>
      <c r="Q170" s="196"/>
    </row>
    <row r="171" spans="1:17" s="176" customFormat="1">
      <c r="A171" s="179"/>
      <c r="B171" s="200" t="s">
        <v>140</v>
      </c>
      <c r="C171" s="200"/>
      <c r="D171" s="201"/>
      <c r="E171" s="180"/>
      <c r="F171" s="179"/>
      <c r="G171" s="179"/>
      <c r="H171" s="179"/>
      <c r="I171" s="179"/>
      <c r="J171" s="179"/>
      <c r="K171" s="181"/>
      <c r="M171" s="395"/>
      <c r="N171" s="182"/>
      <c r="P171" s="183"/>
      <c r="Q171" s="183"/>
    </row>
    <row r="172" spans="1:17">
      <c r="A172" s="184">
        <f>A170+1</f>
        <v>142</v>
      </c>
      <c r="B172" s="199" t="s">
        <v>113</v>
      </c>
      <c r="C172" s="186" t="s">
        <v>20</v>
      </c>
      <c r="D172" s="187">
        <v>1</v>
      </c>
      <c r="E172" s="188">
        <v>1</v>
      </c>
      <c r="F172" s="189">
        <f>M172/$J$4</f>
        <v>10.204081632653061</v>
      </c>
      <c r="G172" s="190">
        <f>F172*E172</f>
        <v>10.204081632653061</v>
      </c>
      <c r="H172" s="191">
        <f>N172/$J$4</f>
        <v>2.0408163265306123</v>
      </c>
      <c r="I172" s="190">
        <f>H172*E172</f>
        <v>2.0408163265306123</v>
      </c>
      <c r="J172" s="192">
        <f>G172+I172</f>
        <v>12.244897959183673</v>
      </c>
      <c r="K172" s="193">
        <f>J172/E172</f>
        <v>12.244897959183673</v>
      </c>
      <c r="M172" s="400">
        <v>25</v>
      </c>
      <c r="N172" s="195">
        <v>5</v>
      </c>
      <c r="P172" s="196"/>
      <c r="Q172" s="196"/>
    </row>
    <row r="173" spans="1:17">
      <c r="A173" s="184">
        <f>A172+1</f>
        <v>143</v>
      </c>
      <c r="B173" s="199" t="s">
        <v>108</v>
      </c>
      <c r="C173" s="186" t="s">
        <v>20</v>
      </c>
      <c r="D173" s="187">
        <v>1</v>
      </c>
      <c r="E173" s="188">
        <v>13</v>
      </c>
      <c r="F173" s="189">
        <f>M173/$J$4</f>
        <v>3.2653061224489792</v>
      </c>
      <c r="G173" s="190">
        <f>F173*E173</f>
        <v>42.448979591836732</v>
      </c>
      <c r="H173" s="191">
        <f>N173/$J$4</f>
        <v>0.81632653061224481</v>
      </c>
      <c r="I173" s="190">
        <f>H173*E173</f>
        <v>10.612244897959183</v>
      </c>
      <c r="J173" s="192">
        <f>G173+I173</f>
        <v>53.061224489795919</v>
      </c>
      <c r="K173" s="193">
        <f>J173/E173</f>
        <v>4.0816326530612246</v>
      </c>
      <c r="M173" s="400">
        <v>8</v>
      </c>
      <c r="N173" s="195">
        <v>2</v>
      </c>
      <c r="P173" s="196"/>
      <c r="Q173" s="196"/>
    </row>
    <row r="174" spans="1:17">
      <c r="A174" s="184">
        <f>A173+1</f>
        <v>144</v>
      </c>
      <c r="B174" s="199" t="s">
        <v>125</v>
      </c>
      <c r="C174" s="186" t="s">
        <v>20</v>
      </c>
      <c r="D174" s="187">
        <v>1</v>
      </c>
      <c r="E174" s="188">
        <v>8</v>
      </c>
      <c r="F174" s="189">
        <f>M174/$J$4</f>
        <v>3.2653061224489792</v>
      </c>
      <c r="G174" s="190">
        <f>F174*E174</f>
        <v>26.122448979591834</v>
      </c>
      <c r="H174" s="191">
        <f>N174/$J$4</f>
        <v>0.81632653061224481</v>
      </c>
      <c r="I174" s="190">
        <f>H174*E174</f>
        <v>6.5306122448979584</v>
      </c>
      <c r="J174" s="192">
        <f>G174+I174</f>
        <v>32.65306122448979</v>
      </c>
      <c r="K174" s="193">
        <f>J174/E174</f>
        <v>4.0816326530612237</v>
      </c>
      <c r="M174" s="400">
        <v>8</v>
      </c>
      <c r="N174" s="195">
        <v>2</v>
      </c>
      <c r="P174" s="196"/>
      <c r="Q174" s="196"/>
    </row>
    <row r="175" spans="1:17">
      <c r="A175" s="184">
        <f>A174+1</f>
        <v>145</v>
      </c>
      <c r="B175" s="199" t="s">
        <v>139</v>
      </c>
      <c r="C175" s="186" t="s">
        <v>52</v>
      </c>
      <c r="D175" s="187">
        <v>1</v>
      </c>
      <c r="E175" s="188">
        <v>1</v>
      </c>
      <c r="F175" s="189">
        <f>M175/$J$4</f>
        <v>28.571428571428569</v>
      </c>
      <c r="G175" s="190">
        <f>F175*E175</f>
        <v>28.571428571428569</v>
      </c>
      <c r="H175" s="191">
        <f>N175/$J$4</f>
        <v>10.204081632653061</v>
      </c>
      <c r="I175" s="190">
        <f>H175*E175</f>
        <v>10.204081632653061</v>
      </c>
      <c r="J175" s="192">
        <f>G175+I175</f>
        <v>38.775510204081627</v>
      </c>
      <c r="K175" s="193">
        <f>J175/E175</f>
        <v>38.775510204081627</v>
      </c>
      <c r="M175" s="400">
        <v>70</v>
      </c>
      <c r="N175" s="195">
        <v>25</v>
      </c>
      <c r="P175" s="196"/>
      <c r="Q175" s="196"/>
    </row>
    <row r="176" spans="1:17" s="176" customFormat="1">
      <c r="A176" s="179"/>
      <c r="B176" s="200" t="s">
        <v>141</v>
      </c>
      <c r="C176" s="200"/>
      <c r="D176" s="201"/>
      <c r="E176" s="180"/>
      <c r="F176" s="179"/>
      <c r="G176" s="179"/>
      <c r="H176" s="179"/>
      <c r="I176" s="179"/>
      <c r="J176" s="179"/>
      <c r="K176" s="181"/>
      <c r="M176" s="395"/>
      <c r="N176" s="182"/>
      <c r="P176" s="183"/>
      <c r="Q176" s="183"/>
    </row>
    <row r="177" spans="1:17">
      <c r="A177" s="184">
        <f>A175+1</f>
        <v>146</v>
      </c>
      <c r="B177" s="199" t="s">
        <v>118</v>
      </c>
      <c r="C177" s="186" t="s">
        <v>20</v>
      </c>
      <c r="D177" s="187">
        <v>1</v>
      </c>
      <c r="E177" s="188">
        <v>1</v>
      </c>
      <c r="F177" s="189">
        <f t="shared" ref="F177:F182" si="59">M177/$J$4</f>
        <v>26.530612244897956</v>
      </c>
      <c r="G177" s="190">
        <f t="shared" ref="G177:G182" si="60">F177*E177</f>
        <v>26.530612244897956</v>
      </c>
      <c r="H177" s="191">
        <f t="shared" ref="H177:H182" si="61">N177/$J$4</f>
        <v>2.0408163265306123</v>
      </c>
      <c r="I177" s="190">
        <f t="shared" ref="I177:I182" si="62">H177*E177</f>
        <v>2.0408163265306123</v>
      </c>
      <c r="J177" s="192">
        <f t="shared" ref="J177:J182" si="63">G177+I177</f>
        <v>28.571428571428569</v>
      </c>
      <c r="K177" s="193">
        <f t="shared" ref="K177:K182" si="64">J177/E177</f>
        <v>28.571428571428569</v>
      </c>
      <c r="M177" s="400">
        <v>65</v>
      </c>
      <c r="N177" s="195">
        <v>5</v>
      </c>
      <c r="P177" s="196"/>
      <c r="Q177" s="196"/>
    </row>
    <row r="178" spans="1:17">
      <c r="A178" s="184">
        <f>A177+1</f>
        <v>147</v>
      </c>
      <c r="B178" s="199" t="s">
        <v>115</v>
      </c>
      <c r="C178" s="186" t="s">
        <v>20</v>
      </c>
      <c r="D178" s="187">
        <v>1</v>
      </c>
      <c r="E178" s="188">
        <v>1</v>
      </c>
      <c r="F178" s="189">
        <f t="shared" si="59"/>
        <v>10.204081632653061</v>
      </c>
      <c r="G178" s="190">
        <f t="shared" si="60"/>
        <v>10.204081632653061</v>
      </c>
      <c r="H178" s="191">
        <f t="shared" si="61"/>
        <v>2.0408163265306123</v>
      </c>
      <c r="I178" s="190">
        <f t="shared" si="62"/>
        <v>2.0408163265306123</v>
      </c>
      <c r="J178" s="192">
        <f t="shared" si="63"/>
        <v>12.244897959183673</v>
      </c>
      <c r="K178" s="193">
        <f t="shared" si="64"/>
        <v>12.244897959183673</v>
      </c>
      <c r="M178" s="400">
        <v>25</v>
      </c>
      <c r="N178" s="195">
        <v>5</v>
      </c>
      <c r="P178" s="196"/>
      <c r="Q178" s="196"/>
    </row>
    <row r="179" spans="1:17">
      <c r="A179" s="184">
        <f>A178+1</f>
        <v>148</v>
      </c>
      <c r="B179" s="199" t="s">
        <v>108</v>
      </c>
      <c r="C179" s="186" t="s">
        <v>20</v>
      </c>
      <c r="D179" s="187">
        <v>1</v>
      </c>
      <c r="E179" s="188">
        <v>19</v>
      </c>
      <c r="F179" s="189">
        <f t="shared" si="59"/>
        <v>3.2653061224489792</v>
      </c>
      <c r="G179" s="190">
        <f t="shared" si="60"/>
        <v>62.040816326530603</v>
      </c>
      <c r="H179" s="191">
        <f t="shared" si="61"/>
        <v>0.81632653061224481</v>
      </c>
      <c r="I179" s="190">
        <f t="shared" si="62"/>
        <v>15.510204081632651</v>
      </c>
      <c r="J179" s="192">
        <f t="shared" si="63"/>
        <v>77.551020408163254</v>
      </c>
      <c r="K179" s="193">
        <f t="shared" si="64"/>
        <v>4.0816326530612237</v>
      </c>
      <c r="M179" s="400">
        <v>8</v>
      </c>
      <c r="N179" s="195">
        <v>2</v>
      </c>
      <c r="P179" s="196"/>
      <c r="Q179" s="196"/>
    </row>
    <row r="180" spans="1:17">
      <c r="A180" s="184">
        <f>A179+1</f>
        <v>149</v>
      </c>
      <c r="B180" s="199" t="s">
        <v>125</v>
      </c>
      <c r="C180" s="186" t="s">
        <v>20</v>
      </c>
      <c r="D180" s="187">
        <v>1</v>
      </c>
      <c r="E180" s="188">
        <v>10</v>
      </c>
      <c r="F180" s="189">
        <f t="shared" si="59"/>
        <v>3.2653061224489792</v>
      </c>
      <c r="G180" s="190">
        <f t="shared" si="60"/>
        <v>32.65306122448979</v>
      </c>
      <c r="H180" s="191">
        <f t="shared" si="61"/>
        <v>0.81632653061224481</v>
      </c>
      <c r="I180" s="190">
        <f t="shared" si="62"/>
        <v>8.1632653061224474</v>
      </c>
      <c r="J180" s="192">
        <f t="shared" si="63"/>
        <v>40.816326530612237</v>
      </c>
      <c r="K180" s="193">
        <f t="shared" si="64"/>
        <v>4.0816326530612237</v>
      </c>
      <c r="M180" s="400">
        <v>8</v>
      </c>
      <c r="N180" s="195">
        <v>2</v>
      </c>
      <c r="P180" s="196"/>
      <c r="Q180" s="196"/>
    </row>
    <row r="181" spans="1:17">
      <c r="A181" s="184">
        <f>A180+1</f>
        <v>150</v>
      </c>
      <c r="B181" s="199" t="s">
        <v>126</v>
      </c>
      <c r="C181" s="186" t="s">
        <v>20</v>
      </c>
      <c r="D181" s="187">
        <v>1</v>
      </c>
      <c r="E181" s="188">
        <v>3</v>
      </c>
      <c r="F181" s="189">
        <f t="shared" si="59"/>
        <v>3.2653061224489792</v>
      </c>
      <c r="G181" s="190">
        <f t="shared" si="60"/>
        <v>9.7959183673469372</v>
      </c>
      <c r="H181" s="191">
        <f t="shared" si="61"/>
        <v>0.81632653061224481</v>
      </c>
      <c r="I181" s="190">
        <f t="shared" si="62"/>
        <v>2.4489795918367343</v>
      </c>
      <c r="J181" s="192">
        <f t="shared" si="63"/>
        <v>12.244897959183671</v>
      </c>
      <c r="K181" s="193">
        <f t="shared" si="64"/>
        <v>4.0816326530612237</v>
      </c>
      <c r="M181" s="400">
        <v>8</v>
      </c>
      <c r="N181" s="195">
        <v>2</v>
      </c>
      <c r="P181" s="196"/>
      <c r="Q181" s="196"/>
    </row>
    <row r="182" spans="1:17">
      <c r="A182" s="184">
        <f>A181+1</f>
        <v>151</v>
      </c>
      <c r="B182" s="199" t="s">
        <v>142</v>
      </c>
      <c r="C182" s="186" t="s">
        <v>52</v>
      </c>
      <c r="D182" s="187">
        <v>1</v>
      </c>
      <c r="E182" s="188">
        <v>1</v>
      </c>
      <c r="F182" s="189">
        <f t="shared" si="59"/>
        <v>32.653061224489797</v>
      </c>
      <c r="G182" s="190">
        <f t="shared" si="60"/>
        <v>32.653061224489797</v>
      </c>
      <c r="H182" s="191">
        <f t="shared" si="61"/>
        <v>14.285714285714285</v>
      </c>
      <c r="I182" s="190">
        <f t="shared" si="62"/>
        <v>14.285714285714285</v>
      </c>
      <c r="J182" s="192">
        <f t="shared" si="63"/>
        <v>46.938775510204081</v>
      </c>
      <c r="K182" s="193">
        <f t="shared" si="64"/>
        <v>46.938775510204081</v>
      </c>
      <c r="M182" s="400">
        <v>80</v>
      </c>
      <c r="N182" s="195">
        <v>35</v>
      </c>
      <c r="P182" s="196"/>
      <c r="Q182" s="196"/>
    </row>
    <row r="183" spans="1:17" s="176" customFormat="1">
      <c r="A183" s="179"/>
      <c r="B183" s="200" t="s">
        <v>143</v>
      </c>
      <c r="C183" s="200"/>
      <c r="D183" s="201"/>
      <c r="E183" s="180"/>
      <c r="F183" s="179"/>
      <c r="G183" s="179"/>
      <c r="H183" s="179"/>
      <c r="I183" s="179"/>
      <c r="J183" s="179"/>
      <c r="K183" s="181"/>
      <c r="M183" s="395"/>
      <c r="N183" s="182"/>
      <c r="P183" s="183"/>
      <c r="Q183" s="183"/>
    </row>
    <row r="184" spans="1:17">
      <c r="A184" s="184">
        <f>A182+1</f>
        <v>152</v>
      </c>
      <c r="B184" s="199" t="s">
        <v>107</v>
      </c>
      <c r="C184" s="186" t="s">
        <v>20</v>
      </c>
      <c r="D184" s="187">
        <v>1</v>
      </c>
      <c r="E184" s="188">
        <v>4</v>
      </c>
      <c r="F184" s="189">
        <f>M184/$J$4</f>
        <v>10.204081632653061</v>
      </c>
      <c r="G184" s="190">
        <f>F184*E184</f>
        <v>40.816326530612244</v>
      </c>
      <c r="H184" s="191">
        <f>N184/$J$4</f>
        <v>2.0408163265306123</v>
      </c>
      <c r="I184" s="190">
        <f>H184*E184</f>
        <v>8.1632653061224492</v>
      </c>
      <c r="J184" s="192">
        <f>G184+I184</f>
        <v>48.979591836734691</v>
      </c>
      <c r="K184" s="193">
        <f>J184/E184</f>
        <v>12.244897959183673</v>
      </c>
      <c r="M184" s="400">
        <v>25</v>
      </c>
      <c r="N184" s="195">
        <v>5</v>
      </c>
      <c r="P184" s="196"/>
      <c r="Q184" s="196"/>
    </row>
    <row r="185" spans="1:17">
      <c r="A185" s="184">
        <f>A184+1</f>
        <v>153</v>
      </c>
      <c r="B185" s="199" t="s">
        <v>90</v>
      </c>
      <c r="C185" s="186" t="s">
        <v>52</v>
      </c>
      <c r="D185" s="187">
        <v>1</v>
      </c>
      <c r="E185" s="188">
        <v>1</v>
      </c>
      <c r="F185" s="189">
        <f>M185/$J$4</f>
        <v>20.408163265306122</v>
      </c>
      <c r="G185" s="190">
        <f>F185*E185</f>
        <v>20.408163265306122</v>
      </c>
      <c r="H185" s="191">
        <f>N185/$J$4</f>
        <v>10.204081632653061</v>
      </c>
      <c r="I185" s="190">
        <f>H185*E185</f>
        <v>10.204081632653061</v>
      </c>
      <c r="J185" s="192">
        <f>G185+I185</f>
        <v>30.612244897959183</v>
      </c>
      <c r="K185" s="193">
        <f>J185/E185</f>
        <v>30.612244897959183</v>
      </c>
      <c r="M185" s="400">
        <v>50</v>
      </c>
      <c r="N185" s="195">
        <v>25</v>
      </c>
      <c r="P185" s="196"/>
      <c r="Q185" s="196"/>
    </row>
    <row r="186" spans="1:17" s="176" customFormat="1">
      <c r="A186" s="179"/>
      <c r="B186" s="200" t="s">
        <v>144</v>
      </c>
      <c r="C186" s="200"/>
      <c r="D186" s="201"/>
      <c r="E186" s="180"/>
      <c r="F186" s="179"/>
      <c r="G186" s="179"/>
      <c r="H186" s="179"/>
      <c r="I186" s="179"/>
      <c r="J186" s="179"/>
      <c r="K186" s="181"/>
      <c r="M186" s="395"/>
      <c r="N186" s="182"/>
      <c r="P186" s="183"/>
      <c r="Q186" s="183"/>
    </row>
    <row r="187" spans="1:17">
      <c r="A187" s="184">
        <f>A185+1</f>
        <v>154</v>
      </c>
      <c r="B187" s="199" t="s">
        <v>118</v>
      </c>
      <c r="C187" s="186" t="s">
        <v>20</v>
      </c>
      <c r="D187" s="187">
        <v>1</v>
      </c>
      <c r="E187" s="188">
        <v>1</v>
      </c>
      <c r="F187" s="189">
        <f t="shared" ref="F187:F192" si="65">M187/$J$4</f>
        <v>26.530612244897956</v>
      </c>
      <c r="G187" s="190">
        <f t="shared" ref="G187:G192" si="66">F187*E187</f>
        <v>26.530612244897956</v>
      </c>
      <c r="H187" s="191">
        <f t="shared" ref="H187:H192" si="67">N187/$J$4</f>
        <v>2.0408163265306123</v>
      </c>
      <c r="I187" s="190">
        <f t="shared" ref="I187:I192" si="68">H187*E187</f>
        <v>2.0408163265306123</v>
      </c>
      <c r="J187" s="192">
        <f t="shared" ref="J187:J192" si="69">G187+I187</f>
        <v>28.571428571428569</v>
      </c>
      <c r="K187" s="193">
        <f t="shared" ref="K187:K192" si="70">J187/E187</f>
        <v>28.571428571428569</v>
      </c>
      <c r="M187" s="400">
        <v>65</v>
      </c>
      <c r="N187" s="195">
        <v>5</v>
      </c>
      <c r="P187" s="196"/>
      <c r="Q187" s="196"/>
    </row>
    <row r="188" spans="1:17">
      <c r="A188" s="184">
        <f>A187+1</f>
        <v>155</v>
      </c>
      <c r="B188" s="199" t="s">
        <v>108</v>
      </c>
      <c r="C188" s="186" t="s">
        <v>20</v>
      </c>
      <c r="D188" s="187">
        <v>1</v>
      </c>
      <c r="E188" s="188">
        <v>29</v>
      </c>
      <c r="F188" s="189">
        <f t="shared" si="65"/>
        <v>3.2653061224489792</v>
      </c>
      <c r="G188" s="190">
        <f t="shared" si="66"/>
        <v>94.693877551020393</v>
      </c>
      <c r="H188" s="191">
        <f t="shared" si="67"/>
        <v>0.81632653061224481</v>
      </c>
      <c r="I188" s="190">
        <f t="shared" si="68"/>
        <v>23.673469387755098</v>
      </c>
      <c r="J188" s="192">
        <f t="shared" si="69"/>
        <v>118.36734693877548</v>
      </c>
      <c r="K188" s="193">
        <f t="shared" si="70"/>
        <v>4.0816326530612237</v>
      </c>
      <c r="M188" s="400">
        <v>8</v>
      </c>
      <c r="N188" s="195">
        <v>2</v>
      </c>
      <c r="P188" s="196"/>
      <c r="Q188" s="196"/>
    </row>
    <row r="189" spans="1:17">
      <c r="A189" s="184">
        <f>A188+1</f>
        <v>156</v>
      </c>
      <c r="B189" s="199" t="s">
        <v>125</v>
      </c>
      <c r="C189" s="186" t="s">
        <v>20</v>
      </c>
      <c r="D189" s="187">
        <v>1</v>
      </c>
      <c r="E189" s="188">
        <v>8</v>
      </c>
      <c r="F189" s="189">
        <f t="shared" si="65"/>
        <v>3.2653061224489792</v>
      </c>
      <c r="G189" s="190">
        <f t="shared" si="66"/>
        <v>26.122448979591834</v>
      </c>
      <c r="H189" s="191">
        <f t="shared" si="67"/>
        <v>0.81632653061224481</v>
      </c>
      <c r="I189" s="190">
        <f t="shared" si="68"/>
        <v>6.5306122448979584</v>
      </c>
      <c r="J189" s="192">
        <f t="shared" si="69"/>
        <v>32.65306122448979</v>
      </c>
      <c r="K189" s="193">
        <f t="shared" si="70"/>
        <v>4.0816326530612237</v>
      </c>
      <c r="M189" s="400">
        <v>8</v>
      </c>
      <c r="N189" s="195">
        <v>2</v>
      </c>
      <c r="P189" s="196"/>
      <c r="Q189" s="196"/>
    </row>
    <row r="190" spans="1:17">
      <c r="A190" s="184">
        <f>A189+1</f>
        <v>157</v>
      </c>
      <c r="B190" s="199" t="s">
        <v>126</v>
      </c>
      <c r="C190" s="186" t="s">
        <v>20</v>
      </c>
      <c r="D190" s="187">
        <v>1</v>
      </c>
      <c r="E190" s="188">
        <v>2</v>
      </c>
      <c r="F190" s="189">
        <f t="shared" si="65"/>
        <v>3.2653061224489792</v>
      </c>
      <c r="G190" s="190">
        <f t="shared" si="66"/>
        <v>6.5306122448979584</v>
      </c>
      <c r="H190" s="191">
        <f t="shared" si="67"/>
        <v>0.81632653061224481</v>
      </c>
      <c r="I190" s="190">
        <f t="shared" si="68"/>
        <v>1.6326530612244896</v>
      </c>
      <c r="J190" s="192">
        <f t="shared" si="69"/>
        <v>8.1632653061224474</v>
      </c>
      <c r="K190" s="193">
        <f t="shared" si="70"/>
        <v>4.0816326530612237</v>
      </c>
      <c r="M190" s="400">
        <v>8</v>
      </c>
      <c r="N190" s="195">
        <v>2</v>
      </c>
      <c r="P190" s="196"/>
      <c r="Q190" s="196"/>
    </row>
    <row r="191" spans="1:17">
      <c r="A191" s="184">
        <f>A190+1</f>
        <v>158</v>
      </c>
      <c r="B191" s="199" t="s">
        <v>145</v>
      </c>
      <c r="C191" s="186" t="s">
        <v>20</v>
      </c>
      <c r="D191" s="187">
        <v>1</v>
      </c>
      <c r="E191" s="188">
        <v>1</v>
      </c>
      <c r="F191" s="189">
        <f t="shared" si="65"/>
        <v>3.2653061224489792</v>
      </c>
      <c r="G191" s="190">
        <f t="shared" si="66"/>
        <v>3.2653061224489792</v>
      </c>
      <c r="H191" s="191">
        <f t="shared" si="67"/>
        <v>0.81632653061224481</v>
      </c>
      <c r="I191" s="190">
        <f t="shared" si="68"/>
        <v>0.81632653061224481</v>
      </c>
      <c r="J191" s="192">
        <f t="shared" si="69"/>
        <v>4.0816326530612237</v>
      </c>
      <c r="K191" s="193">
        <f t="shared" si="70"/>
        <v>4.0816326530612237</v>
      </c>
      <c r="M191" s="400">
        <v>8</v>
      </c>
      <c r="N191" s="195">
        <v>2</v>
      </c>
      <c r="P191" s="196"/>
      <c r="Q191" s="196"/>
    </row>
    <row r="192" spans="1:17">
      <c r="A192" s="184">
        <f>A191+1</f>
        <v>159</v>
      </c>
      <c r="B192" s="199" t="s">
        <v>146</v>
      </c>
      <c r="C192" s="186" t="s">
        <v>52</v>
      </c>
      <c r="D192" s="187">
        <v>1</v>
      </c>
      <c r="E192" s="188">
        <v>1</v>
      </c>
      <c r="F192" s="189">
        <f t="shared" si="65"/>
        <v>57.142857142857139</v>
      </c>
      <c r="G192" s="190">
        <f t="shared" si="66"/>
        <v>57.142857142857139</v>
      </c>
      <c r="H192" s="191">
        <f t="shared" si="67"/>
        <v>40.816326530612244</v>
      </c>
      <c r="I192" s="190">
        <f t="shared" si="68"/>
        <v>40.816326530612244</v>
      </c>
      <c r="J192" s="192">
        <f t="shared" si="69"/>
        <v>97.959183673469383</v>
      </c>
      <c r="K192" s="193">
        <f t="shared" si="70"/>
        <v>97.959183673469383</v>
      </c>
      <c r="M192" s="400">
        <v>140</v>
      </c>
      <c r="N192" s="195">
        <v>100</v>
      </c>
      <c r="P192" s="196"/>
      <c r="Q192" s="196"/>
    </row>
    <row r="193" spans="1:17" s="176" customFormat="1">
      <c r="A193" s="179"/>
      <c r="B193" s="200" t="s">
        <v>147</v>
      </c>
      <c r="C193" s="200"/>
      <c r="D193" s="201"/>
      <c r="E193" s="180"/>
      <c r="F193" s="179"/>
      <c r="G193" s="179"/>
      <c r="H193" s="179"/>
      <c r="I193" s="179"/>
      <c r="J193" s="179"/>
      <c r="K193" s="181"/>
      <c r="M193" s="395"/>
      <c r="N193" s="182"/>
      <c r="P193" s="183"/>
      <c r="Q193" s="183"/>
    </row>
    <row r="194" spans="1:17">
      <c r="A194" s="184">
        <f>A192+1</f>
        <v>160</v>
      </c>
      <c r="B194" s="199" t="s">
        <v>118</v>
      </c>
      <c r="C194" s="186" t="s">
        <v>20</v>
      </c>
      <c r="D194" s="187">
        <v>1</v>
      </c>
      <c r="E194" s="188">
        <v>1</v>
      </c>
      <c r="F194" s="189">
        <f t="shared" ref="F194:F199" si="71">M194/$J$4</f>
        <v>26.530612244897956</v>
      </c>
      <c r="G194" s="190">
        <f t="shared" ref="G194:G199" si="72">F194*E194</f>
        <v>26.530612244897956</v>
      </c>
      <c r="H194" s="191">
        <f t="shared" ref="H194:H199" si="73">N194/$J$4</f>
        <v>2.0408163265306123</v>
      </c>
      <c r="I194" s="190">
        <f t="shared" ref="I194:I199" si="74">H194*E194</f>
        <v>2.0408163265306123</v>
      </c>
      <c r="J194" s="192">
        <f t="shared" ref="J194:J199" si="75">G194+I194</f>
        <v>28.571428571428569</v>
      </c>
      <c r="K194" s="193">
        <f t="shared" ref="K194:K199" si="76">J194/E194</f>
        <v>28.571428571428569</v>
      </c>
      <c r="M194" s="400">
        <v>65</v>
      </c>
      <c r="N194" s="195">
        <v>5</v>
      </c>
      <c r="P194" s="196"/>
      <c r="Q194" s="196"/>
    </row>
    <row r="195" spans="1:17">
      <c r="A195" s="184">
        <f>A194+1</f>
        <v>161</v>
      </c>
      <c r="B195" s="199" t="s">
        <v>108</v>
      </c>
      <c r="C195" s="186" t="s">
        <v>20</v>
      </c>
      <c r="D195" s="187">
        <v>1</v>
      </c>
      <c r="E195" s="188">
        <v>28</v>
      </c>
      <c r="F195" s="189">
        <f t="shared" si="71"/>
        <v>3.2653061224489792</v>
      </c>
      <c r="G195" s="190">
        <f t="shared" si="72"/>
        <v>91.428571428571416</v>
      </c>
      <c r="H195" s="191">
        <f t="shared" si="73"/>
        <v>0.81632653061224481</v>
      </c>
      <c r="I195" s="190">
        <f t="shared" si="74"/>
        <v>22.857142857142854</v>
      </c>
      <c r="J195" s="192">
        <f t="shared" si="75"/>
        <v>114.28571428571428</v>
      </c>
      <c r="K195" s="193">
        <f t="shared" si="76"/>
        <v>4.0816326530612246</v>
      </c>
      <c r="M195" s="400">
        <v>8</v>
      </c>
      <c r="N195" s="195">
        <v>2</v>
      </c>
      <c r="P195" s="196"/>
      <c r="Q195" s="196"/>
    </row>
    <row r="196" spans="1:17">
      <c r="A196" s="184">
        <f>A195+1</f>
        <v>162</v>
      </c>
      <c r="B196" s="199" t="s">
        <v>125</v>
      </c>
      <c r="C196" s="186" t="s">
        <v>20</v>
      </c>
      <c r="D196" s="187">
        <v>1</v>
      </c>
      <c r="E196" s="188">
        <v>3</v>
      </c>
      <c r="F196" s="189">
        <f t="shared" si="71"/>
        <v>3.2653061224489792</v>
      </c>
      <c r="G196" s="190">
        <f t="shared" si="72"/>
        <v>9.7959183673469372</v>
      </c>
      <c r="H196" s="191">
        <f t="shared" si="73"/>
        <v>0.81632653061224481</v>
      </c>
      <c r="I196" s="190">
        <f t="shared" si="74"/>
        <v>2.4489795918367343</v>
      </c>
      <c r="J196" s="192">
        <f t="shared" si="75"/>
        <v>12.244897959183671</v>
      </c>
      <c r="K196" s="193">
        <f t="shared" si="76"/>
        <v>4.0816326530612237</v>
      </c>
      <c r="M196" s="400">
        <v>8</v>
      </c>
      <c r="N196" s="195">
        <v>2</v>
      </c>
      <c r="P196" s="196"/>
      <c r="Q196" s="196"/>
    </row>
    <row r="197" spans="1:17">
      <c r="A197" s="184">
        <f>A196+1</f>
        <v>163</v>
      </c>
      <c r="B197" s="199" t="s">
        <v>126</v>
      </c>
      <c r="C197" s="186" t="s">
        <v>20</v>
      </c>
      <c r="D197" s="187">
        <v>1</v>
      </c>
      <c r="E197" s="188">
        <v>6</v>
      </c>
      <c r="F197" s="189">
        <f t="shared" si="71"/>
        <v>3.2653061224489792</v>
      </c>
      <c r="G197" s="190">
        <f t="shared" si="72"/>
        <v>19.591836734693874</v>
      </c>
      <c r="H197" s="191">
        <f t="shared" si="73"/>
        <v>0.81632653061224481</v>
      </c>
      <c r="I197" s="190">
        <f t="shared" si="74"/>
        <v>4.8979591836734686</v>
      </c>
      <c r="J197" s="192">
        <f t="shared" si="75"/>
        <v>24.489795918367342</v>
      </c>
      <c r="K197" s="193">
        <f t="shared" si="76"/>
        <v>4.0816326530612237</v>
      </c>
      <c r="M197" s="400">
        <v>8</v>
      </c>
      <c r="N197" s="195">
        <v>2</v>
      </c>
      <c r="P197" s="196"/>
      <c r="Q197" s="196"/>
    </row>
    <row r="198" spans="1:17">
      <c r="A198" s="184">
        <f>A197+1</f>
        <v>164</v>
      </c>
      <c r="B198" s="199" t="s">
        <v>148</v>
      </c>
      <c r="C198" s="186" t="s">
        <v>20</v>
      </c>
      <c r="D198" s="187">
        <v>1</v>
      </c>
      <c r="E198" s="188">
        <v>6</v>
      </c>
      <c r="F198" s="189">
        <f t="shared" si="71"/>
        <v>8.1632653061224492</v>
      </c>
      <c r="G198" s="190">
        <f t="shared" si="72"/>
        <v>48.979591836734699</v>
      </c>
      <c r="H198" s="191">
        <f t="shared" si="73"/>
        <v>0.81632653061224481</v>
      </c>
      <c r="I198" s="190">
        <f t="shared" si="74"/>
        <v>4.8979591836734686</v>
      </c>
      <c r="J198" s="192">
        <f t="shared" si="75"/>
        <v>53.87755102040817</v>
      </c>
      <c r="K198" s="193">
        <f t="shared" si="76"/>
        <v>8.979591836734695</v>
      </c>
      <c r="M198" s="400">
        <v>20</v>
      </c>
      <c r="N198" s="195">
        <v>2</v>
      </c>
      <c r="P198" s="196"/>
      <c r="Q198" s="196"/>
    </row>
    <row r="199" spans="1:17">
      <c r="A199" s="184">
        <f>A198+1</f>
        <v>165</v>
      </c>
      <c r="B199" s="399" t="s">
        <v>149</v>
      </c>
      <c r="C199" s="186" t="s">
        <v>52</v>
      </c>
      <c r="D199" s="187">
        <v>1</v>
      </c>
      <c r="E199" s="188">
        <v>1</v>
      </c>
      <c r="F199" s="189">
        <f t="shared" si="71"/>
        <v>61.224489795918366</v>
      </c>
      <c r="G199" s="190">
        <f t="shared" si="72"/>
        <v>61.224489795918366</v>
      </c>
      <c r="H199" s="191">
        <f t="shared" si="73"/>
        <v>40.816326530612244</v>
      </c>
      <c r="I199" s="190">
        <f t="shared" si="74"/>
        <v>40.816326530612244</v>
      </c>
      <c r="J199" s="192">
        <f t="shared" si="75"/>
        <v>102.0408163265306</v>
      </c>
      <c r="K199" s="193">
        <f t="shared" si="76"/>
        <v>102.0408163265306</v>
      </c>
      <c r="M199" s="400">
        <v>150</v>
      </c>
      <c r="N199" s="195">
        <v>100</v>
      </c>
      <c r="P199" s="196"/>
      <c r="Q199" s="196"/>
    </row>
    <row r="200" spans="1:17" s="176" customFormat="1">
      <c r="A200" s="179"/>
      <c r="B200" s="200" t="s">
        <v>150</v>
      </c>
      <c r="C200" s="200"/>
      <c r="D200" s="201"/>
      <c r="E200" s="180"/>
      <c r="F200" s="179"/>
      <c r="G200" s="179"/>
      <c r="H200" s="179"/>
      <c r="I200" s="179"/>
      <c r="J200" s="179"/>
      <c r="K200" s="181"/>
      <c r="M200" s="395"/>
      <c r="N200" s="182"/>
      <c r="P200" s="183"/>
      <c r="Q200" s="183"/>
    </row>
    <row r="201" spans="1:17">
      <c r="A201" s="184">
        <f>A199+1</f>
        <v>166</v>
      </c>
      <c r="B201" s="199" t="s">
        <v>119</v>
      </c>
      <c r="C201" s="186" t="s">
        <v>20</v>
      </c>
      <c r="D201" s="187">
        <v>1</v>
      </c>
      <c r="E201" s="188">
        <v>1</v>
      </c>
      <c r="F201" s="189">
        <f>M201/$J$4</f>
        <v>10.204081632653061</v>
      </c>
      <c r="G201" s="190">
        <f>F201*E201</f>
        <v>10.204081632653061</v>
      </c>
      <c r="H201" s="191">
        <f>N201/$J$4</f>
        <v>2.0408163265306123</v>
      </c>
      <c r="I201" s="190">
        <f>H201*E201</f>
        <v>2.0408163265306123</v>
      </c>
      <c r="J201" s="192">
        <f>G201+I201</f>
        <v>12.244897959183673</v>
      </c>
      <c r="K201" s="193">
        <f>J201/E201</f>
        <v>12.244897959183673</v>
      </c>
      <c r="M201" s="400">
        <v>25</v>
      </c>
      <c r="N201" s="195">
        <v>5</v>
      </c>
      <c r="P201" s="196"/>
      <c r="Q201" s="196"/>
    </row>
    <row r="202" spans="1:17">
      <c r="A202" s="184">
        <f>A201+1</f>
        <v>167</v>
      </c>
      <c r="B202" s="199" t="s">
        <v>108</v>
      </c>
      <c r="C202" s="186" t="s">
        <v>20</v>
      </c>
      <c r="D202" s="187">
        <v>1</v>
      </c>
      <c r="E202" s="188">
        <v>14</v>
      </c>
      <c r="F202" s="189">
        <f>M202/$J$4</f>
        <v>3.2653061224489792</v>
      </c>
      <c r="G202" s="190">
        <f>F202*E202</f>
        <v>45.714285714285708</v>
      </c>
      <c r="H202" s="191">
        <f>N202/$J$4</f>
        <v>0.81632653061224481</v>
      </c>
      <c r="I202" s="190">
        <f>H202*E202</f>
        <v>11.428571428571427</v>
      </c>
      <c r="J202" s="192">
        <f>G202+I202</f>
        <v>57.142857142857139</v>
      </c>
      <c r="K202" s="193">
        <f>J202/E202</f>
        <v>4.0816326530612246</v>
      </c>
      <c r="M202" s="400">
        <v>8</v>
      </c>
      <c r="N202" s="195">
        <v>2</v>
      </c>
      <c r="P202" s="196"/>
      <c r="Q202" s="196"/>
    </row>
    <row r="203" spans="1:17">
      <c r="A203" s="184">
        <f>A202+1</f>
        <v>168</v>
      </c>
      <c r="B203" s="199" t="s">
        <v>125</v>
      </c>
      <c r="C203" s="186" t="s">
        <v>20</v>
      </c>
      <c r="D203" s="187">
        <v>1</v>
      </c>
      <c r="E203" s="188">
        <v>15</v>
      </c>
      <c r="F203" s="189">
        <f>M203/$J$4</f>
        <v>3.2653061224489792</v>
      </c>
      <c r="G203" s="190">
        <f>F203*E203</f>
        <v>48.979591836734691</v>
      </c>
      <c r="H203" s="191">
        <f>N203/$J$4</f>
        <v>0.81632653061224481</v>
      </c>
      <c r="I203" s="190">
        <f>H203*E203</f>
        <v>12.244897959183673</v>
      </c>
      <c r="J203" s="192">
        <f>G203+I203</f>
        <v>61.224489795918366</v>
      </c>
      <c r="K203" s="193">
        <f>J203/E203</f>
        <v>4.0816326530612246</v>
      </c>
      <c r="M203" s="400">
        <v>8</v>
      </c>
      <c r="N203" s="195">
        <v>2</v>
      </c>
      <c r="P203" s="196"/>
      <c r="Q203" s="196"/>
    </row>
    <row r="204" spans="1:17">
      <c r="A204" s="184">
        <f>A203+1</f>
        <v>169</v>
      </c>
      <c r="B204" s="199" t="s">
        <v>126</v>
      </c>
      <c r="C204" s="186" t="s">
        <v>20</v>
      </c>
      <c r="D204" s="187">
        <v>1</v>
      </c>
      <c r="E204" s="188">
        <v>1</v>
      </c>
      <c r="F204" s="189">
        <f>M204/$J$4</f>
        <v>3.2653061224489792</v>
      </c>
      <c r="G204" s="190">
        <f>F204*E204</f>
        <v>3.2653061224489792</v>
      </c>
      <c r="H204" s="191">
        <f>N204/$J$4</f>
        <v>0.81632653061224481</v>
      </c>
      <c r="I204" s="190">
        <f>H204*E204</f>
        <v>0.81632653061224481</v>
      </c>
      <c r="J204" s="192">
        <f>G204+I204</f>
        <v>4.0816326530612237</v>
      </c>
      <c r="K204" s="193">
        <f>J204/E204</f>
        <v>4.0816326530612237</v>
      </c>
      <c r="M204" s="400">
        <v>8</v>
      </c>
      <c r="N204" s="195">
        <v>2</v>
      </c>
      <c r="P204" s="196"/>
      <c r="Q204" s="196"/>
    </row>
    <row r="205" spans="1:17">
      <c r="A205" s="184">
        <f>A204+1</f>
        <v>170</v>
      </c>
      <c r="B205" s="199" t="s">
        <v>151</v>
      </c>
      <c r="C205" s="186" t="s">
        <v>52</v>
      </c>
      <c r="D205" s="187">
        <v>1</v>
      </c>
      <c r="E205" s="188">
        <v>1</v>
      </c>
      <c r="F205" s="189">
        <f>M205/$J$4</f>
        <v>32.653061224489797</v>
      </c>
      <c r="G205" s="190">
        <f>F205*E205</f>
        <v>32.653061224489797</v>
      </c>
      <c r="H205" s="191">
        <f>N205/$J$4</f>
        <v>14.285714285714285</v>
      </c>
      <c r="I205" s="190">
        <f>H205*E205</f>
        <v>14.285714285714285</v>
      </c>
      <c r="J205" s="192">
        <f>G205+I205</f>
        <v>46.938775510204081</v>
      </c>
      <c r="K205" s="193">
        <f>J205/E205</f>
        <v>46.938775510204081</v>
      </c>
      <c r="M205" s="400">
        <v>80</v>
      </c>
      <c r="N205" s="195">
        <v>35</v>
      </c>
      <c r="P205" s="196"/>
      <c r="Q205" s="196"/>
    </row>
    <row r="206" spans="1:17" s="176" customFormat="1">
      <c r="A206" s="179"/>
      <c r="B206" s="200" t="s">
        <v>152</v>
      </c>
      <c r="C206" s="200"/>
      <c r="D206" s="201"/>
      <c r="E206" s="180"/>
      <c r="F206" s="179"/>
      <c r="G206" s="179"/>
      <c r="H206" s="179"/>
      <c r="I206" s="179"/>
      <c r="J206" s="179"/>
      <c r="K206" s="181"/>
      <c r="M206" s="395"/>
      <c r="N206" s="182"/>
      <c r="P206" s="183"/>
      <c r="Q206" s="183"/>
    </row>
    <row r="207" spans="1:17">
      <c r="A207" s="184">
        <f>A205+1</f>
        <v>171</v>
      </c>
      <c r="B207" s="199" t="s">
        <v>112</v>
      </c>
      <c r="C207" s="186" t="s">
        <v>20</v>
      </c>
      <c r="D207" s="187">
        <v>1</v>
      </c>
      <c r="E207" s="188">
        <v>1</v>
      </c>
      <c r="F207" s="189">
        <f>M207/$J$4</f>
        <v>10.204081632653061</v>
      </c>
      <c r="G207" s="190">
        <f>F207*E207</f>
        <v>10.204081632653061</v>
      </c>
      <c r="H207" s="191">
        <f>N207/$J$4</f>
        <v>2.0408163265306123</v>
      </c>
      <c r="I207" s="190">
        <f>H207*E207</f>
        <v>2.0408163265306123</v>
      </c>
      <c r="J207" s="192">
        <f>G207+I207</f>
        <v>12.244897959183673</v>
      </c>
      <c r="K207" s="193">
        <f>J207/E207</f>
        <v>12.244897959183673</v>
      </c>
      <c r="M207" s="400">
        <v>25</v>
      </c>
      <c r="N207" s="195">
        <v>5</v>
      </c>
      <c r="P207" s="196"/>
      <c r="Q207" s="196"/>
    </row>
    <row r="208" spans="1:17">
      <c r="A208" s="184">
        <f>A207+1</f>
        <v>172</v>
      </c>
      <c r="B208" s="199" t="s">
        <v>108</v>
      </c>
      <c r="C208" s="186" t="s">
        <v>20</v>
      </c>
      <c r="D208" s="187">
        <v>1</v>
      </c>
      <c r="E208" s="188">
        <v>15</v>
      </c>
      <c r="F208" s="189">
        <f>M208/$J$4</f>
        <v>3.2653061224489792</v>
      </c>
      <c r="G208" s="190">
        <f>F208*E208</f>
        <v>48.979591836734691</v>
      </c>
      <c r="H208" s="191">
        <f>N208/$J$4</f>
        <v>0.81632653061224481</v>
      </c>
      <c r="I208" s="190">
        <f>H208*E208</f>
        <v>12.244897959183673</v>
      </c>
      <c r="J208" s="192">
        <f>G208+I208</f>
        <v>61.224489795918366</v>
      </c>
      <c r="K208" s="193">
        <f>J208/E208</f>
        <v>4.0816326530612246</v>
      </c>
      <c r="M208" s="400">
        <v>8</v>
      </c>
      <c r="N208" s="195">
        <v>2</v>
      </c>
      <c r="P208" s="196"/>
      <c r="Q208" s="196"/>
    </row>
    <row r="209" spans="1:17">
      <c r="A209" s="184">
        <f>A208+1</f>
        <v>173</v>
      </c>
      <c r="B209" s="199" t="s">
        <v>125</v>
      </c>
      <c r="C209" s="186" t="s">
        <v>20</v>
      </c>
      <c r="D209" s="187">
        <v>1</v>
      </c>
      <c r="E209" s="188">
        <v>4</v>
      </c>
      <c r="F209" s="189">
        <f>M209/$J$4</f>
        <v>3.2653061224489792</v>
      </c>
      <c r="G209" s="190">
        <f>F209*E209</f>
        <v>13.061224489795917</v>
      </c>
      <c r="H209" s="191">
        <f>N209/$J$4</f>
        <v>0.81632653061224481</v>
      </c>
      <c r="I209" s="190">
        <f>H209*E209</f>
        <v>3.2653061224489792</v>
      </c>
      <c r="J209" s="192">
        <f>G209+I209</f>
        <v>16.326530612244895</v>
      </c>
      <c r="K209" s="193">
        <f>J209/E209</f>
        <v>4.0816326530612237</v>
      </c>
      <c r="M209" s="400">
        <v>8</v>
      </c>
      <c r="N209" s="195">
        <v>2</v>
      </c>
      <c r="P209" s="196"/>
      <c r="Q209" s="196"/>
    </row>
    <row r="210" spans="1:17">
      <c r="A210" s="184">
        <f>A209+1</f>
        <v>174</v>
      </c>
      <c r="B210" s="399" t="s">
        <v>135</v>
      </c>
      <c r="C210" s="186" t="s">
        <v>52</v>
      </c>
      <c r="D210" s="187">
        <v>1</v>
      </c>
      <c r="E210" s="188">
        <v>1</v>
      </c>
      <c r="F210" s="189">
        <f>M210/$J$4</f>
        <v>28.571428571428569</v>
      </c>
      <c r="G210" s="190">
        <f>F210*E210</f>
        <v>28.571428571428569</v>
      </c>
      <c r="H210" s="191">
        <f>N210/$J$4</f>
        <v>10.204081632653061</v>
      </c>
      <c r="I210" s="190">
        <f>H210*E210</f>
        <v>10.204081632653061</v>
      </c>
      <c r="J210" s="192">
        <f>G210+I210</f>
        <v>38.775510204081627</v>
      </c>
      <c r="K210" s="193">
        <f>J210/E210</f>
        <v>38.775510204081627</v>
      </c>
      <c r="M210" s="400">
        <v>70</v>
      </c>
      <c r="N210" s="195">
        <v>25</v>
      </c>
      <c r="P210" s="196"/>
      <c r="Q210" s="196"/>
    </row>
    <row r="211" spans="1:17" s="176" customFormat="1">
      <c r="A211" s="179"/>
      <c r="B211" s="200" t="s">
        <v>153</v>
      </c>
      <c r="C211" s="200"/>
      <c r="D211" s="201"/>
      <c r="E211" s="180"/>
      <c r="F211" s="179"/>
      <c r="G211" s="179"/>
      <c r="H211" s="179"/>
      <c r="I211" s="179"/>
      <c r="J211" s="179"/>
      <c r="K211" s="181"/>
      <c r="M211" s="395"/>
      <c r="N211" s="182"/>
      <c r="P211" s="183"/>
      <c r="Q211" s="183"/>
    </row>
    <row r="212" spans="1:17">
      <c r="A212" s="184">
        <f>A210+1</f>
        <v>175</v>
      </c>
      <c r="B212" s="199" t="s">
        <v>113</v>
      </c>
      <c r="C212" s="186" t="s">
        <v>20</v>
      </c>
      <c r="D212" s="187">
        <v>1</v>
      </c>
      <c r="E212" s="188">
        <v>1</v>
      </c>
      <c r="F212" s="189">
        <f>M212/$J$4</f>
        <v>10.204081632653061</v>
      </c>
      <c r="G212" s="190">
        <f>F212*E212</f>
        <v>10.204081632653061</v>
      </c>
      <c r="H212" s="191">
        <f>N212/$J$4</f>
        <v>2.0408163265306123</v>
      </c>
      <c r="I212" s="190">
        <f>H212*E212</f>
        <v>2.0408163265306123</v>
      </c>
      <c r="J212" s="192">
        <f>G212+I212</f>
        <v>12.244897959183673</v>
      </c>
      <c r="K212" s="193">
        <f>J212/E212</f>
        <v>12.244897959183673</v>
      </c>
      <c r="M212" s="400">
        <v>25</v>
      </c>
      <c r="N212" s="195">
        <v>5</v>
      </c>
      <c r="P212" s="196"/>
      <c r="Q212" s="196"/>
    </row>
    <row r="213" spans="1:17">
      <c r="A213" s="184">
        <f>A212+1</f>
        <v>176</v>
      </c>
      <c r="B213" s="199" t="s">
        <v>108</v>
      </c>
      <c r="C213" s="186" t="s">
        <v>20</v>
      </c>
      <c r="D213" s="187">
        <v>1</v>
      </c>
      <c r="E213" s="188">
        <v>28</v>
      </c>
      <c r="F213" s="189">
        <f>M213/$J$4</f>
        <v>3.2653061224489792</v>
      </c>
      <c r="G213" s="190">
        <f>F213*E213</f>
        <v>91.428571428571416</v>
      </c>
      <c r="H213" s="191">
        <f>N213/$J$4</f>
        <v>0.81632653061224481</v>
      </c>
      <c r="I213" s="190">
        <f>H213*E213</f>
        <v>22.857142857142854</v>
      </c>
      <c r="J213" s="192">
        <f>G213+I213</f>
        <v>114.28571428571428</v>
      </c>
      <c r="K213" s="193">
        <f>J213/E213</f>
        <v>4.0816326530612246</v>
      </c>
      <c r="M213" s="400">
        <v>8</v>
      </c>
      <c r="N213" s="195">
        <v>2</v>
      </c>
      <c r="P213" s="196"/>
      <c r="Q213" s="196"/>
    </row>
    <row r="214" spans="1:17">
      <c r="A214" s="184">
        <f>A213+1</f>
        <v>177</v>
      </c>
      <c r="B214" s="199" t="s">
        <v>125</v>
      </c>
      <c r="C214" s="186" t="s">
        <v>20</v>
      </c>
      <c r="D214" s="187">
        <v>1</v>
      </c>
      <c r="E214" s="188">
        <v>7</v>
      </c>
      <c r="F214" s="189">
        <f>M214/$J$4</f>
        <v>3.2653061224489792</v>
      </c>
      <c r="G214" s="190">
        <f>F214*E214</f>
        <v>22.857142857142854</v>
      </c>
      <c r="H214" s="191">
        <f>N214/$J$4</f>
        <v>0.81632653061224481</v>
      </c>
      <c r="I214" s="190">
        <f>H214*E214</f>
        <v>5.7142857142857135</v>
      </c>
      <c r="J214" s="192">
        <f>G214+I214</f>
        <v>28.571428571428569</v>
      </c>
      <c r="K214" s="193">
        <f>J214/E214</f>
        <v>4.0816326530612246</v>
      </c>
      <c r="M214" s="400">
        <v>8</v>
      </c>
      <c r="N214" s="195">
        <v>2</v>
      </c>
      <c r="P214" s="196"/>
      <c r="Q214" s="196"/>
    </row>
    <row r="215" spans="1:17">
      <c r="A215" s="184">
        <f>A214+1</f>
        <v>178</v>
      </c>
      <c r="B215" s="199" t="s">
        <v>126</v>
      </c>
      <c r="C215" s="186" t="s">
        <v>20</v>
      </c>
      <c r="D215" s="187">
        <v>1</v>
      </c>
      <c r="E215" s="188">
        <v>1</v>
      </c>
      <c r="F215" s="189">
        <f>M215/$J$4</f>
        <v>3.2653061224489792</v>
      </c>
      <c r="G215" s="190">
        <f>F215*E215</f>
        <v>3.2653061224489792</v>
      </c>
      <c r="H215" s="191">
        <f>N215/$J$4</f>
        <v>0.81632653061224481</v>
      </c>
      <c r="I215" s="190">
        <f>H215*E215</f>
        <v>0.81632653061224481</v>
      </c>
      <c r="J215" s="192">
        <f>G215+I215</f>
        <v>4.0816326530612237</v>
      </c>
      <c r="K215" s="193">
        <f>J215/E215</f>
        <v>4.0816326530612237</v>
      </c>
      <c r="M215" s="400">
        <v>8</v>
      </c>
      <c r="N215" s="195">
        <v>2</v>
      </c>
      <c r="P215" s="196"/>
      <c r="Q215" s="196"/>
    </row>
    <row r="216" spans="1:17">
      <c r="A216" s="184">
        <f>A215+1</f>
        <v>179</v>
      </c>
      <c r="B216" s="399" t="s">
        <v>154</v>
      </c>
      <c r="C216" s="186" t="s">
        <v>52</v>
      </c>
      <c r="D216" s="187">
        <v>1</v>
      </c>
      <c r="E216" s="188">
        <v>1</v>
      </c>
      <c r="F216" s="189">
        <f>M216/$J$4</f>
        <v>61.224489795918366</v>
      </c>
      <c r="G216" s="190">
        <f>F216*E216</f>
        <v>61.224489795918366</v>
      </c>
      <c r="H216" s="191">
        <f>N216/$J$4</f>
        <v>20.408163265306122</v>
      </c>
      <c r="I216" s="190">
        <f>H216*E216</f>
        <v>20.408163265306122</v>
      </c>
      <c r="J216" s="192">
        <f>G216+I216</f>
        <v>81.632653061224488</v>
      </c>
      <c r="K216" s="193">
        <f>J216/E216</f>
        <v>81.632653061224488</v>
      </c>
      <c r="M216" s="400">
        <v>150</v>
      </c>
      <c r="N216" s="195">
        <v>50</v>
      </c>
      <c r="P216" s="196"/>
      <c r="Q216" s="196"/>
    </row>
    <row r="217" spans="1:17" s="176" customFormat="1">
      <c r="A217" s="179"/>
      <c r="B217" s="200" t="s">
        <v>155</v>
      </c>
      <c r="C217" s="200"/>
      <c r="D217" s="201"/>
      <c r="E217" s="180"/>
      <c r="F217" s="179"/>
      <c r="G217" s="179"/>
      <c r="H217" s="179"/>
      <c r="I217" s="179"/>
      <c r="J217" s="179"/>
      <c r="K217" s="181"/>
      <c r="M217" s="395"/>
      <c r="N217" s="182"/>
      <c r="P217" s="183"/>
      <c r="Q217" s="183"/>
    </row>
    <row r="218" spans="1:17">
      <c r="A218" s="184">
        <f>A216+1</f>
        <v>180</v>
      </c>
      <c r="B218" s="199" t="s">
        <v>112</v>
      </c>
      <c r="C218" s="186" t="s">
        <v>20</v>
      </c>
      <c r="D218" s="187">
        <v>1</v>
      </c>
      <c r="E218" s="188">
        <v>1</v>
      </c>
      <c r="F218" s="189">
        <f>M218/$J$4</f>
        <v>10.204081632653061</v>
      </c>
      <c r="G218" s="190">
        <f>F218*E218</f>
        <v>10.204081632653061</v>
      </c>
      <c r="H218" s="191">
        <f>N218/$J$4</f>
        <v>2.0408163265306123</v>
      </c>
      <c r="I218" s="190">
        <f>H218*E218</f>
        <v>2.0408163265306123</v>
      </c>
      <c r="J218" s="192">
        <f>G218+I218</f>
        <v>12.244897959183673</v>
      </c>
      <c r="K218" s="193">
        <f>J218/E218</f>
        <v>12.244897959183673</v>
      </c>
      <c r="M218" s="400">
        <v>25</v>
      </c>
      <c r="N218" s="195">
        <v>5</v>
      </c>
      <c r="P218" s="196"/>
      <c r="Q218" s="196"/>
    </row>
    <row r="219" spans="1:17">
      <c r="A219" s="184">
        <f>A218+1</f>
        <v>181</v>
      </c>
      <c r="B219" s="199" t="s">
        <v>108</v>
      </c>
      <c r="C219" s="186" t="s">
        <v>20</v>
      </c>
      <c r="D219" s="187">
        <v>1</v>
      </c>
      <c r="E219" s="188">
        <v>27</v>
      </c>
      <c r="F219" s="189">
        <f>M219/$J$4</f>
        <v>3.2653061224489792</v>
      </c>
      <c r="G219" s="190">
        <f>F219*E219</f>
        <v>88.16326530612244</v>
      </c>
      <c r="H219" s="191">
        <f>N219/$J$4</f>
        <v>0.81632653061224481</v>
      </c>
      <c r="I219" s="190">
        <f>H219*E219</f>
        <v>22.04081632653061</v>
      </c>
      <c r="J219" s="192">
        <f>G219+I219</f>
        <v>110.20408163265304</v>
      </c>
      <c r="K219" s="193">
        <f>J219/E219</f>
        <v>4.0816326530612237</v>
      </c>
      <c r="M219" s="400">
        <v>8</v>
      </c>
      <c r="N219" s="195">
        <v>2</v>
      </c>
      <c r="P219" s="196"/>
      <c r="Q219" s="196"/>
    </row>
    <row r="220" spans="1:17">
      <c r="A220" s="184">
        <f>A219+1</f>
        <v>182</v>
      </c>
      <c r="B220" s="199" t="s">
        <v>125</v>
      </c>
      <c r="C220" s="186" t="s">
        <v>20</v>
      </c>
      <c r="D220" s="187">
        <v>1</v>
      </c>
      <c r="E220" s="188">
        <v>3</v>
      </c>
      <c r="F220" s="189">
        <f>M220/$J$4</f>
        <v>3.2653061224489792</v>
      </c>
      <c r="G220" s="190">
        <f>F220*E220</f>
        <v>9.7959183673469372</v>
      </c>
      <c r="H220" s="191">
        <f>N220/$J$4</f>
        <v>0.81632653061224481</v>
      </c>
      <c r="I220" s="190">
        <f>H220*E220</f>
        <v>2.4489795918367343</v>
      </c>
      <c r="J220" s="192">
        <f>G220+I220</f>
        <v>12.244897959183671</v>
      </c>
      <c r="K220" s="193">
        <f>J220/E220</f>
        <v>4.0816326530612237</v>
      </c>
      <c r="M220" s="400">
        <v>8</v>
      </c>
      <c r="N220" s="195">
        <v>2</v>
      </c>
      <c r="P220" s="196"/>
      <c r="Q220" s="196"/>
    </row>
    <row r="221" spans="1:17">
      <c r="A221" s="184">
        <f>A220+1</f>
        <v>183</v>
      </c>
      <c r="B221" s="399" t="s">
        <v>151</v>
      </c>
      <c r="C221" s="186" t="s">
        <v>52</v>
      </c>
      <c r="D221" s="187">
        <v>1</v>
      </c>
      <c r="E221" s="188">
        <v>1</v>
      </c>
      <c r="F221" s="189">
        <f>M221/$J$4</f>
        <v>36.734693877551017</v>
      </c>
      <c r="G221" s="190">
        <f>F221*E221</f>
        <v>36.734693877551017</v>
      </c>
      <c r="H221" s="191">
        <f>N221/$J$4</f>
        <v>14.285714285714285</v>
      </c>
      <c r="I221" s="190">
        <f>H221*E221</f>
        <v>14.285714285714285</v>
      </c>
      <c r="J221" s="192">
        <f>G221+I221</f>
        <v>51.020408163265301</v>
      </c>
      <c r="K221" s="193">
        <f>J221/E221</f>
        <v>51.020408163265301</v>
      </c>
      <c r="M221" s="400">
        <v>90</v>
      </c>
      <c r="N221" s="195">
        <v>35</v>
      </c>
      <c r="P221" s="196"/>
      <c r="Q221" s="196"/>
    </row>
    <row r="222" spans="1:17" s="176" customFormat="1">
      <c r="A222" s="179"/>
      <c r="B222" s="200" t="s">
        <v>156</v>
      </c>
      <c r="C222" s="200"/>
      <c r="D222" s="201"/>
      <c r="E222" s="180"/>
      <c r="F222" s="179"/>
      <c r="G222" s="179"/>
      <c r="H222" s="179"/>
      <c r="I222" s="179"/>
      <c r="J222" s="179"/>
      <c r="K222" s="181"/>
      <c r="M222" s="395"/>
      <c r="N222" s="182"/>
      <c r="P222" s="183"/>
      <c r="Q222" s="183"/>
    </row>
    <row r="223" spans="1:17">
      <c r="A223" s="184">
        <f>A221+1</f>
        <v>184</v>
      </c>
      <c r="B223" s="199" t="s">
        <v>118</v>
      </c>
      <c r="C223" s="186" t="s">
        <v>20</v>
      </c>
      <c r="D223" s="187">
        <v>1</v>
      </c>
      <c r="E223" s="188">
        <v>1</v>
      </c>
      <c r="F223" s="189">
        <f t="shared" ref="F223:F228" si="77">M223/$J$4</f>
        <v>26.530612244897956</v>
      </c>
      <c r="G223" s="190">
        <f t="shared" ref="G223:G228" si="78">F223*E223</f>
        <v>26.530612244897956</v>
      </c>
      <c r="H223" s="191">
        <f t="shared" ref="H223:H228" si="79">N223/$J$4</f>
        <v>2.0408163265306123</v>
      </c>
      <c r="I223" s="190">
        <f t="shared" ref="I223:I228" si="80">H223*E223</f>
        <v>2.0408163265306123</v>
      </c>
      <c r="J223" s="192">
        <f t="shared" ref="J223:J228" si="81">G223+I223</f>
        <v>28.571428571428569</v>
      </c>
      <c r="K223" s="193">
        <f t="shared" ref="K223:K228" si="82">J223/E223</f>
        <v>28.571428571428569</v>
      </c>
      <c r="M223" s="400">
        <v>65</v>
      </c>
      <c r="N223" s="195">
        <v>5</v>
      </c>
      <c r="P223" s="196"/>
      <c r="Q223" s="196"/>
    </row>
    <row r="224" spans="1:17">
      <c r="A224" s="184">
        <f>A223+1</f>
        <v>185</v>
      </c>
      <c r="B224" s="199" t="s">
        <v>108</v>
      </c>
      <c r="C224" s="186" t="s">
        <v>20</v>
      </c>
      <c r="D224" s="187">
        <v>1</v>
      </c>
      <c r="E224" s="188">
        <v>25</v>
      </c>
      <c r="F224" s="189">
        <f t="shared" si="77"/>
        <v>3.2653061224489792</v>
      </c>
      <c r="G224" s="190">
        <f t="shared" si="78"/>
        <v>81.632653061224474</v>
      </c>
      <c r="H224" s="191">
        <f t="shared" si="79"/>
        <v>0.81632653061224481</v>
      </c>
      <c r="I224" s="190">
        <f t="shared" si="80"/>
        <v>20.408163265306118</v>
      </c>
      <c r="J224" s="192">
        <f t="shared" si="81"/>
        <v>102.04081632653059</v>
      </c>
      <c r="K224" s="193">
        <f t="shared" si="82"/>
        <v>4.0816326530612237</v>
      </c>
      <c r="M224" s="400">
        <v>8</v>
      </c>
      <c r="N224" s="195">
        <v>2</v>
      </c>
      <c r="P224" s="196"/>
      <c r="Q224" s="196"/>
    </row>
    <row r="225" spans="1:17">
      <c r="A225" s="184">
        <f>A224+1</f>
        <v>186</v>
      </c>
      <c r="B225" s="199" t="s">
        <v>125</v>
      </c>
      <c r="C225" s="186" t="s">
        <v>20</v>
      </c>
      <c r="D225" s="187">
        <v>1</v>
      </c>
      <c r="E225" s="188">
        <v>10</v>
      </c>
      <c r="F225" s="189">
        <f t="shared" si="77"/>
        <v>3.2653061224489792</v>
      </c>
      <c r="G225" s="190">
        <f t="shared" si="78"/>
        <v>32.65306122448979</v>
      </c>
      <c r="H225" s="191">
        <f t="shared" si="79"/>
        <v>0.81632653061224481</v>
      </c>
      <c r="I225" s="190">
        <f t="shared" si="80"/>
        <v>8.1632653061224474</v>
      </c>
      <c r="J225" s="192">
        <f t="shared" si="81"/>
        <v>40.816326530612237</v>
      </c>
      <c r="K225" s="193">
        <f t="shared" si="82"/>
        <v>4.0816326530612237</v>
      </c>
      <c r="M225" s="400">
        <v>8</v>
      </c>
      <c r="N225" s="195">
        <v>2</v>
      </c>
      <c r="P225" s="196"/>
      <c r="Q225" s="196"/>
    </row>
    <row r="226" spans="1:17">
      <c r="A226" s="184">
        <f>A225+1</f>
        <v>187</v>
      </c>
      <c r="B226" s="199" t="s">
        <v>126</v>
      </c>
      <c r="C226" s="186" t="s">
        <v>20</v>
      </c>
      <c r="D226" s="187">
        <v>1</v>
      </c>
      <c r="E226" s="188">
        <v>2</v>
      </c>
      <c r="F226" s="189">
        <f t="shared" si="77"/>
        <v>3.2653061224489792</v>
      </c>
      <c r="G226" s="190">
        <f t="shared" si="78"/>
        <v>6.5306122448979584</v>
      </c>
      <c r="H226" s="191">
        <f t="shared" si="79"/>
        <v>0.81632653061224481</v>
      </c>
      <c r="I226" s="190">
        <f t="shared" si="80"/>
        <v>1.6326530612244896</v>
      </c>
      <c r="J226" s="192">
        <f t="shared" si="81"/>
        <v>8.1632653061224474</v>
      </c>
      <c r="K226" s="193">
        <f t="shared" si="82"/>
        <v>4.0816326530612237</v>
      </c>
      <c r="M226" s="400">
        <v>8</v>
      </c>
      <c r="N226" s="195">
        <v>2</v>
      </c>
      <c r="P226" s="196"/>
      <c r="Q226" s="196"/>
    </row>
    <row r="227" spans="1:17">
      <c r="A227" s="184">
        <f>A226+1</f>
        <v>188</v>
      </c>
      <c r="B227" s="199" t="s">
        <v>145</v>
      </c>
      <c r="C227" s="186" t="s">
        <v>20</v>
      </c>
      <c r="D227" s="187">
        <v>1</v>
      </c>
      <c r="E227" s="188">
        <v>1</v>
      </c>
      <c r="F227" s="189">
        <f t="shared" si="77"/>
        <v>3.2653061224489792</v>
      </c>
      <c r="G227" s="190">
        <f t="shared" si="78"/>
        <v>3.2653061224489792</v>
      </c>
      <c r="H227" s="191">
        <f t="shared" si="79"/>
        <v>0.81632653061224481</v>
      </c>
      <c r="I227" s="190">
        <f t="shared" si="80"/>
        <v>0.81632653061224481</v>
      </c>
      <c r="J227" s="192">
        <f t="shared" si="81"/>
        <v>4.0816326530612237</v>
      </c>
      <c r="K227" s="193">
        <f t="shared" si="82"/>
        <v>4.0816326530612237</v>
      </c>
      <c r="M227" s="400">
        <v>8</v>
      </c>
      <c r="N227" s="195">
        <v>2</v>
      </c>
      <c r="P227" s="196"/>
      <c r="Q227" s="196"/>
    </row>
    <row r="228" spans="1:17">
      <c r="A228" s="184">
        <f>A227+1</f>
        <v>189</v>
      </c>
      <c r="B228" s="399" t="s">
        <v>157</v>
      </c>
      <c r="C228" s="186" t="s">
        <v>52</v>
      </c>
      <c r="D228" s="187">
        <v>1</v>
      </c>
      <c r="E228" s="188">
        <v>1</v>
      </c>
      <c r="F228" s="189">
        <f t="shared" si="77"/>
        <v>61.224489795918366</v>
      </c>
      <c r="G228" s="190">
        <f t="shared" si="78"/>
        <v>61.224489795918366</v>
      </c>
      <c r="H228" s="191">
        <f t="shared" si="79"/>
        <v>20.408163265306122</v>
      </c>
      <c r="I228" s="190">
        <f t="shared" si="80"/>
        <v>20.408163265306122</v>
      </c>
      <c r="J228" s="192">
        <f t="shared" si="81"/>
        <v>81.632653061224488</v>
      </c>
      <c r="K228" s="193">
        <f t="shared" si="82"/>
        <v>81.632653061224488</v>
      </c>
      <c r="M228" s="400">
        <v>150</v>
      </c>
      <c r="N228" s="195">
        <v>50</v>
      </c>
      <c r="P228" s="196"/>
      <c r="Q228" s="196"/>
    </row>
    <row r="229" spans="1:17" s="176" customFormat="1">
      <c r="A229" s="179"/>
      <c r="B229" s="200" t="s">
        <v>158</v>
      </c>
      <c r="C229" s="200"/>
      <c r="D229" s="201"/>
      <c r="E229" s="180"/>
      <c r="F229" s="179"/>
      <c r="G229" s="179"/>
      <c r="H229" s="179"/>
      <c r="I229" s="179"/>
      <c r="J229" s="179"/>
      <c r="K229" s="181"/>
      <c r="M229" s="395"/>
      <c r="N229" s="182"/>
      <c r="P229" s="183"/>
      <c r="Q229" s="183"/>
    </row>
    <row r="230" spans="1:17">
      <c r="A230" s="184">
        <f>A228+1</f>
        <v>190</v>
      </c>
      <c r="B230" s="199" t="s">
        <v>113</v>
      </c>
      <c r="C230" s="186" t="s">
        <v>20</v>
      </c>
      <c r="D230" s="187">
        <v>1</v>
      </c>
      <c r="E230" s="188">
        <v>1</v>
      </c>
      <c r="F230" s="189">
        <f>M230/$J$4</f>
        <v>10.204081632653061</v>
      </c>
      <c r="G230" s="190">
        <f>F230*E230</f>
        <v>10.204081632653061</v>
      </c>
      <c r="H230" s="191">
        <f>N230/$J$4</f>
        <v>2.0408163265306123</v>
      </c>
      <c r="I230" s="190">
        <f>H230*E230</f>
        <v>2.0408163265306123</v>
      </c>
      <c r="J230" s="192">
        <f>G230+I230</f>
        <v>12.244897959183673</v>
      </c>
      <c r="K230" s="193">
        <f>J230/E230</f>
        <v>12.244897959183673</v>
      </c>
      <c r="M230" s="400">
        <v>25</v>
      </c>
      <c r="N230" s="195">
        <v>5</v>
      </c>
      <c r="P230" s="196"/>
      <c r="Q230" s="196"/>
    </row>
    <row r="231" spans="1:17">
      <c r="A231" s="184">
        <f>A230+1</f>
        <v>191</v>
      </c>
      <c r="B231" s="199" t="s">
        <v>108</v>
      </c>
      <c r="C231" s="186" t="s">
        <v>20</v>
      </c>
      <c r="D231" s="187">
        <v>1</v>
      </c>
      <c r="E231" s="188">
        <v>11</v>
      </c>
      <c r="F231" s="189">
        <f>M231/$J$4</f>
        <v>3.2653061224489792</v>
      </c>
      <c r="G231" s="190">
        <f>F231*E231</f>
        <v>35.918367346938773</v>
      </c>
      <c r="H231" s="191">
        <f>N231/$J$4</f>
        <v>0.81632653061224481</v>
      </c>
      <c r="I231" s="190">
        <f>H231*E231</f>
        <v>8.9795918367346932</v>
      </c>
      <c r="J231" s="192">
        <f>G231+I231</f>
        <v>44.897959183673464</v>
      </c>
      <c r="K231" s="193">
        <f>J231/E231</f>
        <v>4.0816326530612237</v>
      </c>
      <c r="M231" s="400">
        <v>8</v>
      </c>
      <c r="N231" s="195">
        <v>2</v>
      </c>
      <c r="P231" s="196"/>
      <c r="Q231" s="196"/>
    </row>
    <row r="232" spans="1:17">
      <c r="A232" s="184">
        <f>A231+1</f>
        <v>192</v>
      </c>
      <c r="B232" s="199" t="s">
        <v>125</v>
      </c>
      <c r="C232" s="186" t="s">
        <v>20</v>
      </c>
      <c r="D232" s="187">
        <v>1</v>
      </c>
      <c r="E232" s="188">
        <v>11</v>
      </c>
      <c r="F232" s="189">
        <f>M232/$J$4</f>
        <v>3.2653061224489792</v>
      </c>
      <c r="G232" s="190">
        <f>F232*E232</f>
        <v>35.918367346938773</v>
      </c>
      <c r="H232" s="191">
        <f>N232/$J$4</f>
        <v>0.81632653061224481</v>
      </c>
      <c r="I232" s="190">
        <f>H232*E232</f>
        <v>8.9795918367346932</v>
      </c>
      <c r="J232" s="192">
        <f>G232+I232</f>
        <v>44.897959183673464</v>
      </c>
      <c r="K232" s="193">
        <f>J232/E232</f>
        <v>4.0816326530612237</v>
      </c>
      <c r="M232" s="400">
        <v>8</v>
      </c>
      <c r="N232" s="195">
        <v>2</v>
      </c>
      <c r="P232" s="196"/>
      <c r="Q232" s="196"/>
    </row>
    <row r="233" spans="1:17">
      <c r="A233" s="184">
        <f>A232+1</f>
        <v>193</v>
      </c>
      <c r="B233" s="399" t="s">
        <v>159</v>
      </c>
      <c r="C233" s="186" t="s">
        <v>52</v>
      </c>
      <c r="D233" s="187">
        <v>1</v>
      </c>
      <c r="E233" s="188">
        <v>1</v>
      </c>
      <c r="F233" s="189">
        <f>M233/$J$4</f>
        <v>36.734693877551017</v>
      </c>
      <c r="G233" s="190">
        <f>F233*E233</f>
        <v>36.734693877551017</v>
      </c>
      <c r="H233" s="191">
        <f>N233/$J$4</f>
        <v>14.285714285714285</v>
      </c>
      <c r="I233" s="190">
        <f>H233*E233</f>
        <v>14.285714285714285</v>
      </c>
      <c r="J233" s="192">
        <f>G233+I233</f>
        <v>51.020408163265301</v>
      </c>
      <c r="K233" s="193">
        <f>J233/E233</f>
        <v>51.020408163265301</v>
      </c>
      <c r="M233" s="400">
        <v>90</v>
      </c>
      <c r="N233" s="195">
        <v>35</v>
      </c>
      <c r="P233" s="196"/>
      <c r="Q233" s="196"/>
    </row>
    <row r="234" spans="1:17" s="176" customFormat="1">
      <c r="A234" s="179"/>
      <c r="B234" s="200" t="s">
        <v>160</v>
      </c>
      <c r="C234" s="200"/>
      <c r="D234" s="201"/>
      <c r="E234" s="180"/>
      <c r="F234" s="179"/>
      <c r="G234" s="179"/>
      <c r="H234" s="179"/>
      <c r="I234" s="179"/>
      <c r="J234" s="179"/>
      <c r="K234" s="181"/>
      <c r="M234" s="395"/>
      <c r="N234" s="182"/>
      <c r="P234" s="183"/>
      <c r="Q234" s="183"/>
    </row>
    <row r="235" spans="1:17">
      <c r="A235" s="184">
        <f>A233+1</f>
        <v>194</v>
      </c>
      <c r="B235" s="199" t="s">
        <v>161</v>
      </c>
      <c r="C235" s="186" t="s">
        <v>20</v>
      </c>
      <c r="D235" s="187">
        <v>1</v>
      </c>
      <c r="E235" s="188">
        <v>1</v>
      </c>
      <c r="F235" s="189">
        <f>M235/$J$4</f>
        <v>10.204081632653061</v>
      </c>
      <c r="G235" s="190">
        <f>F235*E235</f>
        <v>10.204081632653061</v>
      </c>
      <c r="H235" s="191">
        <f>N235/$J$4</f>
        <v>2.0408163265306123</v>
      </c>
      <c r="I235" s="190">
        <f>H235*E235</f>
        <v>2.0408163265306123</v>
      </c>
      <c r="J235" s="192">
        <f>G235+I235</f>
        <v>12.244897959183673</v>
      </c>
      <c r="K235" s="193">
        <f>J235/E235</f>
        <v>12.244897959183673</v>
      </c>
      <c r="M235" s="400">
        <v>25</v>
      </c>
      <c r="N235" s="195">
        <v>5</v>
      </c>
      <c r="P235" s="196"/>
      <c r="Q235" s="196"/>
    </row>
    <row r="236" spans="1:17">
      <c r="A236" s="184">
        <f>A235+1</f>
        <v>195</v>
      </c>
      <c r="B236" s="199" t="s">
        <v>108</v>
      </c>
      <c r="C236" s="186" t="s">
        <v>20</v>
      </c>
      <c r="D236" s="187">
        <v>1</v>
      </c>
      <c r="E236" s="188">
        <v>15</v>
      </c>
      <c r="F236" s="189">
        <f>M236/$J$4</f>
        <v>3.2653061224489792</v>
      </c>
      <c r="G236" s="190">
        <f>F236*E236</f>
        <v>48.979591836734691</v>
      </c>
      <c r="H236" s="191">
        <f>N236/$J$4</f>
        <v>0.81632653061224481</v>
      </c>
      <c r="I236" s="190">
        <f>H236*E236</f>
        <v>12.244897959183673</v>
      </c>
      <c r="J236" s="192">
        <f>G236+I236</f>
        <v>61.224489795918366</v>
      </c>
      <c r="K236" s="193">
        <f>J236/E236</f>
        <v>4.0816326530612246</v>
      </c>
      <c r="M236" s="400">
        <v>8</v>
      </c>
      <c r="N236" s="195">
        <v>2</v>
      </c>
      <c r="P236" s="196"/>
      <c r="Q236" s="196"/>
    </row>
    <row r="237" spans="1:17">
      <c r="A237" s="184">
        <f>A236+1</f>
        <v>196</v>
      </c>
      <c r="B237" s="199" t="s">
        <v>125</v>
      </c>
      <c r="C237" s="186" t="s">
        <v>20</v>
      </c>
      <c r="D237" s="187">
        <v>1</v>
      </c>
      <c r="E237" s="188">
        <v>8</v>
      </c>
      <c r="F237" s="189">
        <f>M237/$J$4</f>
        <v>3.2653061224489792</v>
      </c>
      <c r="G237" s="190">
        <f>F237*E237</f>
        <v>26.122448979591834</v>
      </c>
      <c r="H237" s="191">
        <f>N237/$J$4</f>
        <v>0.81632653061224481</v>
      </c>
      <c r="I237" s="190">
        <f>H237*E237</f>
        <v>6.5306122448979584</v>
      </c>
      <c r="J237" s="192">
        <f>G237+I237</f>
        <v>32.65306122448979</v>
      </c>
      <c r="K237" s="193">
        <f>J237/E237</f>
        <v>4.0816326530612237</v>
      </c>
      <c r="M237" s="400">
        <v>8</v>
      </c>
      <c r="N237" s="195">
        <v>2</v>
      </c>
      <c r="P237" s="196"/>
      <c r="Q237" s="196"/>
    </row>
    <row r="238" spans="1:17">
      <c r="A238" s="184">
        <f>A237+1</f>
        <v>197</v>
      </c>
      <c r="B238" s="199" t="s">
        <v>162</v>
      </c>
      <c r="C238" s="186" t="s">
        <v>52</v>
      </c>
      <c r="D238" s="187">
        <v>1</v>
      </c>
      <c r="E238" s="188">
        <v>1</v>
      </c>
      <c r="F238" s="189">
        <f>M238/$J$4</f>
        <v>36.734693877551017</v>
      </c>
      <c r="G238" s="190">
        <f>F238*E238</f>
        <v>36.734693877551017</v>
      </c>
      <c r="H238" s="191">
        <f>N238/$J$4</f>
        <v>14.285714285714285</v>
      </c>
      <c r="I238" s="190">
        <f>H238*E238</f>
        <v>14.285714285714285</v>
      </c>
      <c r="J238" s="192">
        <f>G238+I238</f>
        <v>51.020408163265301</v>
      </c>
      <c r="K238" s="193">
        <f>J238/E238</f>
        <v>51.020408163265301</v>
      </c>
      <c r="M238" s="400">
        <v>90</v>
      </c>
      <c r="N238" s="195">
        <v>35</v>
      </c>
      <c r="P238" s="196"/>
      <c r="Q238" s="196"/>
    </row>
    <row r="239" spans="1:17" s="176" customFormat="1">
      <c r="A239" s="179"/>
      <c r="B239" s="200" t="s">
        <v>163</v>
      </c>
      <c r="C239" s="200"/>
      <c r="D239" s="201"/>
      <c r="E239" s="180"/>
      <c r="F239" s="179"/>
      <c r="G239" s="179"/>
      <c r="H239" s="179"/>
      <c r="I239" s="179"/>
      <c r="J239" s="179"/>
      <c r="K239" s="181"/>
      <c r="M239" s="395"/>
      <c r="N239" s="182"/>
      <c r="P239" s="183"/>
      <c r="Q239" s="183"/>
    </row>
    <row r="240" spans="1:17">
      <c r="A240" s="184">
        <f>A238+1</f>
        <v>198</v>
      </c>
      <c r="B240" s="199" t="s">
        <v>107</v>
      </c>
      <c r="C240" s="186" t="s">
        <v>20</v>
      </c>
      <c r="D240" s="187">
        <v>1</v>
      </c>
      <c r="E240" s="188">
        <v>1</v>
      </c>
      <c r="F240" s="189">
        <f>M240/$J$4</f>
        <v>10.204081632653061</v>
      </c>
      <c r="G240" s="190">
        <f>F240*E240</f>
        <v>10.204081632653061</v>
      </c>
      <c r="H240" s="191">
        <f>N240/$J$4</f>
        <v>2.0408163265306123</v>
      </c>
      <c r="I240" s="190">
        <f>H240*E240</f>
        <v>2.0408163265306123</v>
      </c>
      <c r="J240" s="192">
        <f>G240+I240</f>
        <v>12.244897959183673</v>
      </c>
      <c r="K240" s="193">
        <f>J240/E240</f>
        <v>12.244897959183673</v>
      </c>
      <c r="M240" s="400">
        <v>25</v>
      </c>
      <c r="N240" s="195">
        <v>5</v>
      </c>
      <c r="P240" s="196"/>
      <c r="Q240" s="196"/>
    </row>
    <row r="241" spans="1:17">
      <c r="A241" s="184">
        <f>A240+1</f>
        <v>199</v>
      </c>
      <c r="B241" s="199" t="s">
        <v>108</v>
      </c>
      <c r="C241" s="186" t="s">
        <v>20</v>
      </c>
      <c r="D241" s="187">
        <v>1</v>
      </c>
      <c r="E241" s="188">
        <v>6</v>
      </c>
      <c r="F241" s="189">
        <f>M241/$J$4</f>
        <v>3.2653061224489792</v>
      </c>
      <c r="G241" s="190">
        <f>F241*E241</f>
        <v>19.591836734693874</v>
      </c>
      <c r="H241" s="191">
        <f>N241/$J$4</f>
        <v>0.81632653061224481</v>
      </c>
      <c r="I241" s="190">
        <f>H241*E241</f>
        <v>4.8979591836734686</v>
      </c>
      <c r="J241" s="192">
        <f>G241+I241</f>
        <v>24.489795918367342</v>
      </c>
      <c r="K241" s="193">
        <f>J241/E241</f>
        <v>4.0816326530612237</v>
      </c>
      <c r="M241" s="400">
        <v>8</v>
      </c>
      <c r="N241" s="195">
        <v>2</v>
      </c>
      <c r="P241" s="196"/>
      <c r="Q241" s="196"/>
    </row>
    <row r="242" spans="1:17">
      <c r="A242" s="184">
        <f>A241+1</f>
        <v>200</v>
      </c>
      <c r="B242" s="199" t="s">
        <v>162</v>
      </c>
      <c r="C242" s="186" t="s">
        <v>52</v>
      </c>
      <c r="D242" s="187">
        <v>1</v>
      </c>
      <c r="E242" s="188">
        <v>1</v>
      </c>
      <c r="F242" s="189">
        <f>M242/$J$4</f>
        <v>28.571428571428569</v>
      </c>
      <c r="G242" s="190">
        <f>F242*E242</f>
        <v>28.571428571428569</v>
      </c>
      <c r="H242" s="191">
        <f>N242/$J$4</f>
        <v>10.204081632653061</v>
      </c>
      <c r="I242" s="190">
        <f>H242*E242</f>
        <v>10.204081632653061</v>
      </c>
      <c r="J242" s="192">
        <f>G242+I242</f>
        <v>38.775510204081627</v>
      </c>
      <c r="K242" s="193">
        <f>J242/E242</f>
        <v>38.775510204081627</v>
      </c>
      <c r="M242" s="400">
        <v>70</v>
      </c>
      <c r="N242" s="195">
        <v>25</v>
      </c>
      <c r="P242" s="196"/>
      <c r="Q242" s="196"/>
    </row>
    <row r="243" spans="1:17" s="176" customFormat="1">
      <c r="A243" s="179"/>
      <c r="B243" s="200" t="s">
        <v>164</v>
      </c>
      <c r="C243" s="200"/>
      <c r="D243" s="201"/>
      <c r="E243" s="180"/>
      <c r="F243" s="179"/>
      <c r="G243" s="179"/>
      <c r="H243" s="179"/>
      <c r="I243" s="179"/>
      <c r="J243" s="179"/>
      <c r="K243" s="181"/>
      <c r="M243" s="395"/>
      <c r="N243" s="182"/>
      <c r="P243" s="183"/>
      <c r="Q243" s="183"/>
    </row>
    <row r="244" spans="1:17">
      <c r="A244" s="184">
        <f>A242+1</f>
        <v>201</v>
      </c>
      <c r="B244" s="199" t="s">
        <v>165</v>
      </c>
      <c r="C244" s="186" t="s">
        <v>20</v>
      </c>
      <c r="D244" s="187">
        <v>1</v>
      </c>
      <c r="E244" s="188">
        <v>1</v>
      </c>
      <c r="F244" s="189">
        <f t="shared" ref="F244:F249" si="83">M244/$J$4</f>
        <v>91.836734693877546</v>
      </c>
      <c r="G244" s="190">
        <f t="shared" ref="G244:G249" si="84">F244*E244</f>
        <v>91.836734693877546</v>
      </c>
      <c r="H244" s="191">
        <f t="shared" ref="H244:H249" si="85">N244/$J$4</f>
        <v>6.1224489795918364</v>
      </c>
      <c r="I244" s="190">
        <f t="shared" ref="I244:I249" si="86">H244*E244</f>
        <v>6.1224489795918364</v>
      </c>
      <c r="J244" s="192">
        <f t="shared" ref="J244:J249" si="87">G244+I244</f>
        <v>97.959183673469383</v>
      </c>
      <c r="K244" s="193">
        <f t="shared" ref="K244:K249" si="88">J244/E244</f>
        <v>97.959183673469383</v>
      </c>
      <c r="M244" s="400">
        <v>225</v>
      </c>
      <c r="N244" s="195">
        <v>15</v>
      </c>
      <c r="P244" s="196"/>
      <c r="Q244" s="196"/>
    </row>
    <row r="245" spans="1:17">
      <c r="A245" s="184">
        <f>A244+1</f>
        <v>202</v>
      </c>
      <c r="B245" s="199" t="s">
        <v>107</v>
      </c>
      <c r="C245" s="186" t="s">
        <v>20</v>
      </c>
      <c r="D245" s="187">
        <v>1</v>
      </c>
      <c r="E245" s="188">
        <v>1</v>
      </c>
      <c r="F245" s="189">
        <f t="shared" si="83"/>
        <v>3.2653061224489792</v>
      </c>
      <c r="G245" s="190">
        <f t="shared" si="84"/>
        <v>3.2653061224489792</v>
      </c>
      <c r="H245" s="191">
        <f t="shared" si="85"/>
        <v>0.81632653061224481</v>
      </c>
      <c r="I245" s="190">
        <f t="shared" si="86"/>
        <v>0.81632653061224481</v>
      </c>
      <c r="J245" s="192">
        <f t="shared" si="87"/>
        <v>4.0816326530612237</v>
      </c>
      <c r="K245" s="193">
        <f t="shared" si="88"/>
        <v>4.0816326530612237</v>
      </c>
      <c r="M245" s="400">
        <v>8</v>
      </c>
      <c r="N245" s="195">
        <v>2</v>
      </c>
      <c r="P245" s="196"/>
      <c r="Q245" s="196"/>
    </row>
    <row r="246" spans="1:17">
      <c r="A246" s="184">
        <f>A245+1</f>
        <v>203</v>
      </c>
      <c r="B246" s="199" t="s">
        <v>113</v>
      </c>
      <c r="C246" s="186" t="s">
        <v>20</v>
      </c>
      <c r="D246" s="187">
        <v>1</v>
      </c>
      <c r="E246" s="188">
        <v>4</v>
      </c>
      <c r="F246" s="189">
        <f t="shared" si="83"/>
        <v>3.2653061224489792</v>
      </c>
      <c r="G246" s="190">
        <f t="shared" si="84"/>
        <v>13.061224489795917</v>
      </c>
      <c r="H246" s="191">
        <f t="shared" si="85"/>
        <v>0.81632653061224481</v>
      </c>
      <c r="I246" s="190">
        <f t="shared" si="86"/>
        <v>3.2653061224489792</v>
      </c>
      <c r="J246" s="192">
        <f t="shared" si="87"/>
        <v>16.326530612244895</v>
      </c>
      <c r="K246" s="193">
        <f t="shared" si="88"/>
        <v>4.0816326530612237</v>
      </c>
      <c r="M246" s="400">
        <v>8</v>
      </c>
      <c r="N246" s="195">
        <v>2</v>
      </c>
      <c r="P246" s="196"/>
      <c r="Q246" s="196"/>
    </row>
    <row r="247" spans="1:17">
      <c r="A247" s="184">
        <f>A246+1</f>
        <v>204</v>
      </c>
      <c r="B247" s="199" t="s">
        <v>118</v>
      </c>
      <c r="C247" s="186" t="s">
        <v>20</v>
      </c>
      <c r="D247" s="187">
        <v>1</v>
      </c>
      <c r="E247" s="188">
        <v>1</v>
      </c>
      <c r="F247" s="189">
        <f t="shared" si="83"/>
        <v>26.530612244897956</v>
      </c>
      <c r="G247" s="190">
        <f t="shared" si="84"/>
        <v>26.530612244897956</v>
      </c>
      <c r="H247" s="191">
        <f t="shared" si="85"/>
        <v>2.0408163265306123</v>
      </c>
      <c r="I247" s="190">
        <f t="shared" si="86"/>
        <v>2.0408163265306123</v>
      </c>
      <c r="J247" s="192">
        <f t="shared" si="87"/>
        <v>28.571428571428569</v>
      </c>
      <c r="K247" s="193">
        <f t="shared" si="88"/>
        <v>28.571428571428569</v>
      </c>
      <c r="M247" s="400">
        <v>65</v>
      </c>
      <c r="N247" s="195">
        <v>5</v>
      </c>
      <c r="P247" s="196"/>
      <c r="Q247" s="196"/>
    </row>
    <row r="248" spans="1:17">
      <c r="A248" s="184">
        <f>A247+1</f>
        <v>205</v>
      </c>
      <c r="B248" s="199" t="s">
        <v>108</v>
      </c>
      <c r="C248" s="186" t="s">
        <v>20</v>
      </c>
      <c r="D248" s="187">
        <v>1</v>
      </c>
      <c r="E248" s="188">
        <v>5</v>
      </c>
      <c r="F248" s="189">
        <f t="shared" si="83"/>
        <v>3.2653061224489792</v>
      </c>
      <c r="G248" s="190">
        <f t="shared" si="84"/>
        <v>16.326530612244895</v>
      </c>
      <c r="H248" s="191">
        <f t="shared" si="85"/>
        <v>0.81632653061224481</v>
      </c>
      <c r="I248" s="190">
        <f t="shared" si="86"/>
        <v>4.0816326530612237</v>
      </c>
      <c r="J248" s="192">
        <f t="shared" si="87"/>
        <v>20.408163265306118</v>
      </c>
      <c r="K248" s="193">
        <f t="shared" si="88"/>
        <v>4.0816326530612237</v>
      </c>
      <c r="M248" s="400">
        <v>8</v>
      </c>
      <c r="N248" s="195">
        <v>2</v>
      </c>
      <c r="P248" s="196"/>
      <c r="Q248" s="196"/>
    </row>
    <row r="249" spans="1:17">
      <c r="A249" s="184">
        <f>A248+1</f>
        <v>206</v>
      </c>
      <c r="B249" s="399" t="s">
        <v>166</v>
      </c>
      <c r="C249" s="186" t="s">
        <v>52</v>
      </c>
      <c r="D249" s="187">
        <v>1</v>
      </c>
      <c r="E249" s="188">
        <v>1</v>
      </c>
      <c r="F249" s="189">
        <f t="shared" si="83"/>
        <v>61.224489795918366</v>
      </c>
      <c r="G249" s="190">
        <f t="shared" si="84"/>
        <v>61.224489795918366</v>
      </c>
      <c r="H249" s="191">
        <f t="shared" si="85"/>
        <v>28.571428571428569</v>
      </c>
      <c r="I249" s="190">
        <f t="shared" si="86"/>
        <v>28.571428571428569</v>
      </c>
      <c r="J249" s="192">
        <f t="shared" si="87"/>
        <v>89.795918367346928</v>
      </c>
      <c r="K249" s="193">
        <f t="shared" si="88"/>
        <v>89.795918367346928</v>
      </c>
      <c r="M249" s="400">
        <v>150</v>
      </c>
      <c r="N249" s="195">
        <v>70</v>
      </c>
      <c r="P249" s="196"/>
      <c r="Q249" s="196"/>
    </row>
    <row r="250" spans="1:17" s="176" customFormat="1">
      <c r="A250" s="179"/>
      <c r="B250" s="200" t="s">
        <v>167</v>
      </c>
      <c r="C250" s="200"/>
      <c r="D250" s="201"/>
      <c r="E250" s="180"/>
      <c r="F250" s="179"/>
      <c r="G250" s="179"/>
      <c r="H250" s="179"/>
      <c r="I250" s="179"/>
      <c r="J250" s="179"/>
      <c r="K250" s="181"/>
      <c r="M250" s="395"/>
      <c r="N250" s="182"/>
      <c r="P250" s="183"/>
      <c r="Q250" s="183"/>
    </row>
    <row r="251" spans="1:17">
      <c r="A251" s="184">
        <f>A249+1</f>
        <v>207</v>
      </c>
      <c r="B251" s="199" t="s">
        <v>168</v>
      </c>
      <c r="C251" s="186" t="s">
        <v>20</v>
      </c>
      <c r="D251" s="187">
        <v>1</v>
      </c>
      <c r="E251" s="188">
        <v>1</v>
      </c>
      <c r="F251" s="189">
        <f t="shared" ref="F251:F257" si="89">M251/$J$4</f>
        <v>65.306122448979593</v>
      </c>
      <c r="G251" s="190">
        <f t="shared" ref="G251:G257" si="90">F251*E251</f>
        <v>65.306122448979593</v>
      </c>
      <c r="H251" s="191">
        <f t="shared" ref="H251:H257" si="91">N251/$J$4</f>
        <v>6.1224489795918364</v>
      </c>
      <c r="I251" s="190">
        <f t="shared" ref="I251:I257" si="92">H251*E251</f>
        <v>6.1224489795918364</v>
      </c>
      <c r="J251" s="192">
        <f t="shared" ref="J251:J257" si="93">G251+I251</f>
        <v>71.428571428571431</v>
      </c>
      <c r="K251" s="193">
        <f t="shared" ref="K251:K257" si="94">J251/E251</f>
        <v>71.428571428571431</v>
      </c>
      <c r="M251" s="400">
        <v>160</v>
      </c>
      <c r="N251" s="195">
        <v>15</v>
      </c>
      <c r="P251" s="196"/>
      <c r="Q251" s="196"/>
    </row>
    <row r="252" spans="1:17">
      <c r="A252" s="184">
        <f t="shared" ref="A252:A257" si="95">A251+1</f>
        <v>208</v>
      </c>
      <c r="B252" s="199" t="s">
        <v>107</v>
      </c>
      <c r="C252" s="186" t="s">
        <v>20</v>
      </c>
      <c r="D252" s="187">
        <v>1</v>
      </c>
      <c r="E252" s="188">
        <v>1</v>
      </c>
      <c r="F252" s="189">
        <f t="shared" si="89"/>
        <v>10.204081632653061</v>
      </c>
      <c r="G252" s="190">
        <f t="shared" si="90"/>
        <v>10.204081632653061</v>
      </c>
      <c r="H252" s="191">
        <f t="shared" si="91"/>
        <v>2.0408163265306123</v>
      </c>
      <c r="I252" s="190">
        <f t="shared" si="92"/>
        <v>2.0408163265306123</v>
      </c>
      <c r="J252" s="192">
        <f t="shared" si="93"/>
        <v>12.244897959183673</v>
      </c>
      <c r="K252" s="193">
        <f t="shared" si="94"/>
        <v>12.244897959183673</v>
      </c>
      <c r="M252" s="400">
        <v>25</v>
      </c>
      <c r="N252" s="195">
        <v>5</v>
      </c>
      <c r="P252" s="196"/>
      <c r="Q252" s="196"/>
    </row>
    <row r="253" spans="1:17">
      <c r="A253" s="184">
        <f t="shared" si="95"/>
        <v>209</v>
      </c>
      <c r="B253" s="199" t="s">
        <v>108</v>
      </c>
      <c r="C253" s="186" t="s">
        <v>20</v>
      </c>
      <c r="D253" s="187">
        <v>1</v>
      </c>
      <c r="E253" s="188">
        <v>6</v>
      </c>
      <c r="F253" s="189">
        <f t="shared" si="89"/>
        <v>3.2653061224489792</v>
      </c>
      <c r="G253" s="190">
        <f t="shared" si="90"/>
        <v>19.591836734693874</v>
      </c>
      <c r="H253" s="191">
        <f t="shared" si="91"/>
        <v>0.81632653061224481</v>
      </c>
      <c r="I253" s="190">
        <f t="shared" si="92"/>
        <v>4.8979591836734686</v>
      </c>
      <c r="J253" s="192">
        <f t="shared" si="93"/>
        <v>24.489795918367342</v>
      </c>
      <c r="K253" s="193">
        <f t="shared" si="94"/>
        <v>4.0816326530612237</v>
      </c>
      <c r="M253" s="400">
        <v>8</v>
      </c>
      <c r="N253" s="195">
        <v>2</v>
      </c>
      <c r="P253" s="196"/>
      <c r="Q253" s="196"/>
    </row>
    <row r="254" spans="1:17">
      <c r="A254" s="184">
        <f t="shared" si="95"/>
        <v>210</v>
      </c>
      <c r="B254" s="199" t="s">
        <v>112</v>
      </c>
      <c r="C254" s="186" t="s">
        <v>20</v>
      </c>
      <c r="D254" s="187">
        <v>1</v>
      </c>
      <c r="E254" s="188">
        <v>1</v>
      </c>
      <c r="F254" s="189">
        <f t="shared" si="89"/>
        <v>10.204081632653061</v>
      </c>
      <c r="G254" s="190">
        <f t="shared" si="90"/>
        <v>10.204081632653061</v>
      </c>
      <c r="H254" s="191">
        <f t="shared" si="91"/>
        <v>2.0408163265306123</v>
      </c>
      <c r="I254" s="190">
        <f t="shared" si="92"/>
        <v>2.0408163265306123</v>
      </c>
      <c r="J254" s="192">
        <f t="shared" si="93"/>
        <v>12.244897959183673</v>
      </c>
      <c r="K254" s="193">
        <f t="shared" si="94"/>
        <v>12.244897959183673</v>
      </c>
      <c r="M254" s="400">
        <v>25</v>
      </c>
      <c r="N254" s="195">
        <v>5</v>
      </c>
      <c r="P254" s="196"/>
      <c r="Q254" s="196"/>
    </row>
    <row r="255" spans="1:17">
      <c r="A255" s="184">
        <f t="shared" si="95"/>
        <v>211</v>
      </c>
      <c r="B255" s="199" t="s">
        <v>113</v>
      </c>
      <c r="C255" s="186" t="s">
        <v>20</v>
      </c>
      <c r="D255" s="187">
        <v>1</v>
      </c>
      <c r="E255" s="188">
        <v>2</v>
      </c>
      <c r="F255" s="189">
        <f t="shared" si="89"/>
        <v>10.204081632653061</v>
      </c>
      <c r="G255" s="190">
        <f t="shared" si="90"/>
        <v>20.408163265306122</v>
      </c>
      <c r="H255" s="191">
        <f t="shared" si="91"/>
        <v>2.0408163265306123</v>
      </c>
      <c r="I255" s="190">
        <f t="shared" si="92"/>
        <v>4.0816326530612246</v>
      </c>
      <c r="J255" s="192">
        <f t="shared" si="93"/>
        <v>24.489795918367346</v>
      </c>
      <c r="K255" s="193">
        <f t="shared" si="94"/>
        <v>12.244897959183673</v>
      </c>
      <c r="M255" s="400">
        <v>25</v>
      </c>
      <c r="N255" s="195">
        <v>5</v>
      </c>
      <c r="P255" s="196"/>
      <c r="Q255" s="196"/>
    </row>
    <row r="256" spans="1:17">
      <c r="A256" s="184">
        <f t="shared" si="95"/>
        <v>212</v>
      </c>
      <c r="B256" s="199" t="s">
        <v>118</v>
      </c>
      <c r="C256" s="186" t="s">
        <v>20</v>
      </c>
      <c r="D256" s="187">
        <v>1</v>
      </c>
      <c r="E256" s="188">
        <v>1</v>
      </c>
      <c r="F256" s="189">
        <f t="shared" si="89"/>
        <v>26.530612244897956</v>
      </c>
      <c r="G256" s="190">
        <f t="shared" si="90"/>
        <v>26.530612244897956</v>
      </c>
      <c r="H256" s="191">
        <f t="shared" si="91"/>
        <v>2.0408163265306123</v>
      </c>
      <c r="I256" s="190">
        <f t="shared" si="92"/>
        <v>2.0408163265306123</v>
      </c>
      <c r="J256" s="192">
        <f t="shared" si="93"/>
        <v>28.571428571428569</v>
      </c>
      <c r="K256" s="193">
        <f t="shared" si="94"/>
        <v>28.571428571428569</v>
      </c>
      <c r="M256" s="400">
        <v>65</v>
      </c>
      <c r="N256" s="195">
        <v>5</v>
      </c>
      <c r="P256" s="196"/>
      <c r="Q256" s="196"/>
    </row>
    <row r="257" spans="1:17">
      <c r="A257" s="184">
        <f t="shared" si="95"/>
        <v>213</v>
      </c>
      <c r="B257" s="199" t="s">
        <v>101</v>
      </c>
      <c r="C257" s="186" t="s">
        <v>52</v>
      </c>
      <c r="D257" s="187">
        <v>1</v>
      </c>
      <c r="E257" s="188">
        <v>1</v>
      </c>
      <c r="F257" s="189">
        <f t="shared" si="89"/>
        <v>20.408163265306122</v>
      </c>
      <c r="G257" s="190">
        <f t="shared" si="90"/>
        <v>20.408163265306122</v>
      </c>
      <c r="H257" s="191">
        <f t="shared" si="91"/>
        <v>20.408163265306122</v>
      </c>
      <c r="I257" s="190">
        <f t="shared" si="92"/>
        <v>20.408163265306122</v>
      </c>
      <c r="J257" s="192">
        <f t="shared" si="93"/>
        <v>40.816326530612244</v>
      </c>
      <c r="K257" s="193">
        <f t="shared" si="94"/>
        <v>40.816326530612244</v>
      </c>
      <c r="M257" s="400">
        <v>50</v>
      </c>
      <c r="N257" s="195">
        <v>50</v>
      </c>
      <c r="P257" s="196"/>
      <c r="Q257" s="196"/>
    </row>
    <row r="258" spans="1:17" s="176" customFormat="1">
      <c r="A258" s="179"/>
      <c r="B258" s="200" t="s">
        <v>169</v>
      </c>
      <c r="C258" s="200"/>
      <c r="D258" s="201"/>
      <c r="E258" s="180"/>
      <c r="F258" s="179"/>
      <c r="G258" s="179"/>
      <c r="H258" s="179"/>
      <c r="I258" s="179"/>
      <c r="J258" s="179"/>
      <c r="K258" s="181"/>
      <c r="M258" s="395"/>
      <c r="N258" s="182"/>
      <c r="P258" s="183"/>
      <c r="Q258" s="183"/>
    </row>
    <row r="259" spans="1:17">
      <c r="A259" s="184">
        <f>A257+1</f>
        <v>214</v>
      </c>
      <c r="B259" s="199" t="s">
        <v>107</v>
      </c>
      <c r="C259" s="186" t="s">
        <v>20</v>
      </c>
      <c r="D259" s="187">
        <v>1</v>
      </c>
      <c r="E259" s="188">
        <v>1</v>
      </c>
      <c r="F259" s="189">
        <f>M259/$J$4</f>
        <v>10.204081632653061</v>
      </c>
      <c r="G259" s="190">
        <f>F259*E259</f>
        <v>10.204081632653061</v>
      </c>
      <c r="H259" s="191">
        <f>N259/$J$4</f>
        <v>2.0408163265306123</v>
      </c>
      <c r="I259" s="190">
        <f>H259*E259</f>
        <v>2.0408163265306123</v>
      </c>
      <c r="J259" s="192">
        <f>G259+I259</f>
        <v>12.244897959183673</v>
      </c>
      <c r="K259" s="193">
        <f>J259/E259</f>
        <v>12.244897959183673</v>
      </c>
      <c r="M259" s="400">
        <v>25</v>
      </c>
      <c r="N259" s="195">
        <v>5</v>
      </c>
      <c r="P259" s="196"/>
      <c r="Q259" s="196"/>
    </row>
    <row r="260" spans="1:17">
      <c r="A260" s="184">
        <f>A259+1</f>
        <v>215</v>
      </c>
      <c r="B260" s="199" t="s">
        <v>108</v>
      </c>
      <c r="C260" s="186" t="s">
        <v>20</v>
      </c>
      <c r="D260" s="187">
        <v>1</v>
      </c>
      <c r="E260" s="188">
        <v>8</v>
      </c>
      <c r="F260" s="189">
        <f>M260/$J$4</f>
        <v>3.2653061224489792</v>
      </c>
      <c r="G260" s="190">
        <f>F260*E260</f>
        <v>26.122448979591834</v>
      </c>
      <c r="H260" s="191">
        <f>N260/$J$4</f>
        <v>0.81632653061224481</v>
      </c>
      <c r="I260" s="190">
        <f>H260*E260</f>
        <v>6.5306122448979584</v>
      </c>
      <c r="J260" s="192">
        <f>G260+I260</f>
        <v>32.65306122448979</v>
      </c>
      <c r="K260" s="193">
        <f>J260/E260</f>
        <v>4.0816326530612237</v>
      </c>
      <c r="M260" s="400">
        <v>8</v>
      </c>
      <c r="N260" s="195">
        <v>2</v>
      </c>
      <c r="P260" s="196"/>
      <c r="Q260" s="196"/>
    </row>
    <row r="261" spans="1:17">
      <c r="A261" s="184">
        <f>A260+1</f>
        <v>216</v>
      </c>
      <c r="B261" s="199" t="s">
        <v>166</v>
      </c>
      <c r="C261" s="186" t="s">
        <v>52</v>
      </c>
      <c r="D261" s="187">
        <v>1</v>
      </c>
      <c r="E261" s="188">
        <v>1</v>
      </c>
      <c r="F261" s="189">
        <f>M261/$J$4</f>
        <v>20.408163265306122</v>
      </c>
      <c r="G261" s="190">
        <f>F261*E261</f>
        <v>20.408163265306122</v>
      </c>
      <c r="H261" s="191">
        <f>N261/$J$4</f>
        <v>10.204081632653061</v>
      </c>
      <c r="I261" s="190">
        <f>H261*E261</f>
        <v>10.204081632653061</v>
      </c>
      <c r="J261" s="192">
        <f>G261+I261</f>
        <v>30.612244897959183</v>
      </c>
      <c r="K261" s="193">
        <f>J261/E261</f>
        <v>30.612244897959183</v>
      </c>
      <c r="M261" s="400">
        <v>50</v>
      </c>
      <c r="N261" s="195">
        <v>25</v>
      </c>
      <c r="P261" s="196"/>
      <c r="Q261" s="196"/>
    </row>
    <row r="262" spans="1:17" s="176" customFormat="1">
      <c r="A262" s="179"/>
      <c r="B262" s="200" t="s">
        <v>170</v>
      </c>
      <c r="C262" s="200"/>
      <c r="D262" s="201"/>
      <c r="E262" s="180"/>
      <c r="F262" s="179"/>
      <c r="G262" s="179"/>
      <c r="H262" s="179"/>
      <c r="I262" s="179"/>
      <c r="J262" s="179"/>
      <c r="K262" s="181"/>
      <c r="M262" s="395"/>
      <c r="N262" s="182"/>
      <c r="P262" s="183"/>
      <c r="Q262" s="183"/>
    </row>
    <row r="263" spans="1:17">
      <c r="A263" s="184">
        <f>A261+1</f>
        <v>217</v>
      </c>
      <c r="B263" s="199" t="s">
        <v>107</v>
      </c>
      <c r="C263" s="186" t="s">
        <v>20</v>
      </c>
      <c r="D263" s="187">
        <v>1</v>
      </c>
      <c r="E263" s="188">
        <v>1</v>
      </c>
      <c r="F263" s="189">
        <f>M263/$J$4</f>
        <v>10.204081632653061</v>
      </c>
      <c r="G263" s="190">
        <f>F263*E263</f>
        <v>10.204081632653061</v>
      </c>
      <c r="H263" s="191">
        <f>N263/$J$4</f>
        <v>2.0408163265306123</v>
      </c>
      <c r="I263" s="190">
        <f>H263*E263</f>
        <v>2.0408163265306123</v>
      </c>
      <c r="J263" s="192">
        <f>G263+I263</f>
        <v>12.244897959183673</v>
      </c>
      <c r="K263" s="193">
        <f>J263/E263</f>
        <v>12.244897959183673</v>
      </c>
      <c r="M263" s="400">
        <v>25</v>
      </c>
      <c r="N263" s="195">
        <v>5</v>
      </c>
      <c r="P263" s="196"/>
      <c r="Q263" s="196"/>
    </row>
    <row r="264" spans="1:17">
      <c r="A264" s="184">
        <f>A263+1</f>
        <v>218</v>
      </c>
      <c r="B264" s="199" t="s">
        <v>108</v>
      </c>
      <c r="C264" s="186" t="s">
        <v>20</v>
      </c>
      <c r="D264" s="187">
        <v>1</v>
      </c>
      <c r="E264" s="188">
        <v>8</v>
      </c>
      <c r="F264" s="189">
        <f>M264/$J$4</f>
        <v>3.2653061224489792</v>
      </c>
      <c r="G264" s="190">
        <f>F264*E264</f>
        <v>26.122448979591834</v>
      </c>
      <c r="H264" s="191">
        <f>N264/$J$4</f>
        <v>0.81632653061224481</v>
      </c>
      <c r="I264" s="190">
        <f>H264*E264</f>
        <v>6.5306122448979584</v>
      </c>
      <c r="J264" s="192">
        <f>G264+I264</f>
        <v>32.65306122448979</v>
      </c>
      <c r="K264" s="193">
        <f>J264/E264</f>
        <v>4.0816326530612237</v>
      </c>
      <c r="M264" s="400">
        <v>8</v>
      </c>
      <c r="N264" s="195">
        <v>2</v>
      </c>
      <c r="P264" s="196"/>
      <c r="Q264" s="196"/>
    </row>
    <row r="265" spans="1:17">
      <c r="A265" s="184">
        <f>A264+1</f>
        <v>219</v>
      </c>
      <c r="B265" s="199" t="s">
        <v>101</v>
      </c>
      <c r="C265" s="186" t="s">
        <v>52</v>
      </c>
      <c r="D265" s="187">
        <v>1</v>
      </c>
      <c r="E265" s="188">
        <v>1</v>
      </c>
      <c r="F265" s="189">
        <f>M265/$J$4</f>
        <v>20.408163265306122</v>
      </c>
      <c r="G265" s="190">
        <f>F265*E265</f>
        <v>20.408163265306122</v>
      </c>
      <c r="H265" s="191">
        <f>N265/$J$4</f>
        <v>10.204081632653061</v>
      </c>
      <c r="I265" s="190">
        <f>H265*E265</f>
        <v>10.204081632653061</v>
      </c>
      <c r="J265" s="192">
        <f>G265+I265</f>
        <v>30.612244897959183</v>
      </c>
      <c r="K265" s="193">
        <f>J265/E265</f>
        <v>30.612244897959183</v>
      </c>
      <c r="M265" s="400">
        <v>50</v>
      </c>
      <c r="N265" s="195">
        <v>25</v>
      </c>
      <c r="P265" s="196"/>
      <c r="Q265" s="196"/>
    </row>
    <row r="266" spans="1:17" s="176" customFormat="1">
      <c r="A266" s="179"/>
      <c r="B266" s="200" t="s">
        <v>171</v>
      </c>
      <c r="C266" s="200"/>
      <c r="D266" s="201"/>
      <c r="E266" s="180"/>
      <c r="F266" s="179"/>
      <c r="G266" s="179"/>
      <c r="H266" s="179"/>
      <c r="I266" s="179"/>
      <c r="J266" s="179"/>
      <c r="K266" s="181"/>
      <c r="M266" s="395"/>
      <c r="N266" s="182"/>
      <c r="P266" s="183"/>
      <c r="Q266" s="183"/>
    </row>
    <row r="267" spans="1:17">
      <c r="A267" s="184">
        <f>A265+1</f>
        <v>220</v>
      </c>
      <c r="B267" s="199" t="s">
        <v>107</v>
      </c>
      <c r="C267" s="186" t="s">
        <v>20</v>
      </c>
      <c r="D267" s="187">
        <v>1</v>
      </c>
      <c r="E267" s="188">
        <v>1</v>
      </c>
      <c r="F267" s="189">
        <f>M267/$J$4</f>
        <v>10.204081632653061</v>
      </c>
      <c r="G267" s="190">
        <f>F267*E267</f>
        <v>10.204081632653061</v>
      </c>
      <c r="H267" s="191">
        <f>N267/$J$4</f>
        <v>2.0408163265306123</v>
      </c>
      <c r="I267" s="190">
        <f>H267*E267</f>
        <v>2.0408163265306123</v>
      </c>
      <c r="J267" s="192">
        <f>G267+I267</f>
        <v>12.244897959183673</v>
      </c>
      <c r="K267" s="193">
        <f>J267/E267</f>
        <v>12.244897959183673</v>
      </c>
      <c r="M267" s="400">
        <v>25</v>
      </c>
      <c r="N267" s="195">
        <v>5</v>
      </c>
      <c r="P267" s="196"/>
      <c r="Q267" s="196"/>
    </row>
    <row r="268" spans="1:17">
      <c r="A268" s="184">
        <f>A267+1</f>
        <v>221</v>
      </c>
      <c r="B268" s="199" t="s">
        <v>108</v>
      </c>
      <c r="C268" s="186" t="s">
        <v>20</v>
      </c>
      <c r="D268" s="187">
        <v>1</v>
      </c>
      <c r="E268" s="188">
        <v>10</v>
      </c>
      <c r="F268" s="189">
        <f>M268/$J$4</f>
        <v>3.2653061224489792</v>
      </c>
      <c r="G268" s="190">
        <f>F268*E268</f>
        <v>32.65306122448979</v>
      </c>
      <c r="H268" s="191">
        <f>N268/$J$4</f>
        <v>0.81632653061224481</v>
      </c>
      <c r="I268" s="190">
        <f>H268*E268</f>
        <v>8.1632653061224474</v>
      </c>
      <c r="J268" s="192">
        <f>G268+I268</f>
        <v>40.816326530612237</v>
      </c>
      <c r="K268" s="193">
        <f>J268/E268</f>
        <v>4.0816326530612237</v>
      </c>
      <c r="M268" s="400">
        <v>8</v>
      </c>
      <c r="N268" s="195">
        <v>2</v>
      </c>
      <c r="P268" s="196"/>
      <c r="Q268" s="196"/>
    </row>
    <row r="269" spans="1:17">
      <c r="A269" s="184">
        <f>A268+1</f>
        <v>222</v>
      </c>
      <c r="B269" s="399" t="s">
        <v>121</v>
      </c>
      <c r="C269" s="186" t="s">
        <v>52</v>
      </c>
      <c r="D269" s="187">
        <v>1</v>
      </c>
      <c r="E269" s="188">
        <v>1</v>
      </c>
      <c r="F269" s="189">
        <f>M269/$J$4</f>
        <v>26.530612244897956</v>
      </c>
      <c r="G269" s="190">
        <f>F269*E269</f>
        <v>26.530612244897956</v>
      </c>
      <c r="H269" s="191">
        <f>N269/$J$4</f>
        <v>10.204081632653061</v>
      </c>
      <c r="I269" s="190">
        <f>H269*E269</f>
        <v>10.204081632653061</v>
      </c>
      <c r="J269" s="192">
        <f>G269+I269</f>
        <v>36.734693877551017</v>
      </c>
      <c r="K269" s="193">
        <f>J269/E269</f>
        <v>36.734693877551017</v>
      </c>
      <c r="M269" s="400">
        <v>65</v>
      </c>
      <c r="N269" s="195">
        <v>25</v>
      </c>
      <c r="P269" s="196"/>
      <c r="Q269" s="196"/>
    </row>
    <row r="270" spans="1:17" s="176" customFormat="1">
      <c r="A270" s="179"/>
      <c r="B270" s="200" t="s">
        <v>172</v>
      </c>
      <c r="C270" s="200"/>
      <c r="D270" s="201"/>
      <c r="E270" s="180"/>
      <c r="F270" s="179"/>
      <c r="G270" s="179"/>
      <c r="H270" s="179"/>
      <c r="I270" s="179"/>
      <c r="J270" s="179"/>
      <c r="K270" s="181"/>
      <c r="M270" s="395"/>
      <c r="N270" s="182"/>
      <c r="P270" s="183"/>
      <c r="Q270" s="183"/>
    </row>
    <row r="271" spans="1:17">
      <c r="A271" s="184">
        <f>A269+1</f>
        <v>223</v>
      </c>
      <c r="B271" s="199" t="s">
        <v>107</v>
      </c>
      <c r="C271" s="186" t="s">
        <v>20</v>
      </c>
      <c r="D271" s="187">
        <v>1</v>
      </c>
      <c r="E271" s="188">
        <v>1</v>
      </c>
      <c r="F271" s="189">
        <f>M271/$J$4</f>
        <v>10.204081632653061</v>
      </c>
      <c r="G271" s="190">
        <f>F271*E271</f>
        <v>10.204081632653061</v>
      </c>
      <c r="H271" s="191">
        <f>N271/$J$4</f>
        <v>2.0408163265306123</v>
      </c>
      <c r="I271" s="190">
        <f>H271*E271</f>
        <v>2.0408163265306123</v>
      </c>
      <c r="J271" s="192">
        <f>G271+I271</f>
        <v>12.244897959183673</v>
      </c>
      <c r="K271" s="193">
        <f>J271/E271</f>
        <v>12.244897959183673</v>
      </c>
      <c r="M271" s="400">
        <v>25</v>
      </c>
      <c r="N271" s="195">
        <v>5</v>
      </c>
      <c r="P271" s="196"/>
      <c r="Q271" s="196"/>
    </row>
    <row r="272" spans="1:17">
      <c r="A272" s="184">
        <f>A271+1</f>
        <v>224</v>
      </c>
      <c r="B272" s="199" t="s">
        <v>108</v>
      </c>
      <c r="C272" s="186" t="s">
        <v>20</v>
      </c>
      <c r="D272" s="187">
        <v>1</v>
      </c>
      <c r="E272" s="188">
        <v>8</v>
      </c>
      <c r="F272" s="189">
        <f>M272/$J$4</f>
        <v>3.2653061224489792</v>
      </c>
      <c r="G272" s="190">
        <f>F272*E272</f>
        <v>26.122448979591834</v>
      </c>
      <c r="H272" s="191">
        <f>N272/$J$4</f>
        <v>0.81632653061224481</v>
      </c>
      <c r="I272" s="190">
        <f>H272*E272</f>
        <v>6.5306122448979584</v>
      </c>
      <c r="J272" s="192">
        <f>G272+I272</f>
        <v>32.65306122448979</v>
      </c>
      <c r="K272" s="193">
        <f>J272/E272</f>
        <v>4.0816326530612237</v>
      </c>
      <c r="M272" s="400">
        <v>8</v>
      </c>
      <c r="N272" s="195">
        <v>2</v>
      </c>
      <c r="P272" s="196"/>
      <c r="Q272" s="196"/>
    </row>
    <row r="273" spans="1:17">
      <c r="A273" s="184">
        <f>A272+1</f>
        <v>225</v>
      </c>
      <c r="B273" s="199" t="s">
        <v>101</v>
      </c>
      <c r="C273" s="186" t="s">
        <v>52</v>
      </c>
      <c r="D273" s="187">
        <v>1</v>
      </c>
      <c r="E273" s="188">
        <v>1</v>
      </c>
      <c r="F273" s="189">
        <f>M273/$J$4</f>
        <v>20.408163265306122</v>
      </c>
      <c r="G273" s="190">
        <f>F273*E273</f>
        <v>20.408163265306122</v>
      </c>
      <c r="H273" s="191">
        <f>N273/$J$4</f>
        <v>10.204081632653061</v>
      </c>
      <c r="I273" s="190">
        <f>H273*E273</f>
        <v>10.204081632653061</v>
      </c>
      <c r="J273" s="192">
        <f>G273+I273</f>
        <v>30.612244897959183</v>
      </c>
      <c r="K273" s="193">
        <f>J273/E273</f>
        <v>30.612244897959183</v>
      </c>
      <c r="M273" s="400">
        <v>50</v>
      </c>
      <c r="N273" s="195">
        <v>25</v>
      </c>
      <c r="P273" s="196"/>
      <c r="Q273" s="196"/>
    </row>
    <row r="274" spans="1:17" s="176" customFormat="1">
      <c r="A274" s="179"/>
      <c r="B274" s="200" t="s">
        <v>173</v>
      </c>
      <c r="C274" s="200"/>
      <c r="D274" s="201"/>
      <c r="E274" s="180"/>
      <c r="F274" s="179"/>
      <c r="G274" s="179"/>
      <c r="H274" s="179"/>
      <c r="I274" s="179"/>
      <c r="J274" s="179"/>
      <c r="K274" s="181"/>
      <c r="M274" s="395"/>
      <c r="N274" s="182"/>
      <c r="P274" s="183"/>
      <c r="Q274" s="183"/>
    </row>
    <row r="275" spans="1:17">
      <c r="A275" s="184">
        <f>A273+1</f>
        <v>226</v>
      </c>
      <c r="B275" s="199" t="s">
        <v>129</v>
      </c>
      <c r="C275" s="186" t="s">
        <v>20</v>
      </c>
      <c r="D275" s="187">
        <v>1</v>
      </c>
      <c r="E275" s="188">
        <v>1</v>
      </c>
      <c r="F275" s="189">
        <f t="shared" ref="F275:F292" si="96">M275/$J$4</f>
        <v>10.204081632653061</v>
      </c>
      <c r="G275" s="190">
        <f t="shared" ref="G275:G292" si="97">F275*E275</f>
        <v>10.204081632653061</v>
      </c>
      <c r="H275" s="191">
        <f t="shared" ref="H275:H292" si="98">N275/$J$4</f>
        <v>2.0408163265306123</v>
      </c>
      <c r="I275" s="190">
        <f t="shared" ref="I275:I292" si="99">H275*E275</f>
        <v>2.0408163265306123</v>
      </c>
      <c r="J275" s="192">
        <f t="shared" ref="J275:J292" si="100">G275+I275</f>
        <v>12.244897959183673</v>
      </c>
      <c r="K275" s="193">
        <f t="shared" ref="K275:K292" si="101">J275/E275</f>
        <v>12.244897959183673</v>
      </c>
      <c r="M275" s="400">
        <v>25</v>
      </c>
      <c r="N275" s="195">
        <v>5</v>
      </c>
      <c r="P275" s="196"/>
      <c r="Q275" s="196"/>
    </row>
    <row r="276" spans="1:17">
      <c r="A276" s="184">
        <f>A275+1</f>
        <v>227</v>
      </c>
      <c r="B276" s="199" t="s">
        <v>107</v>
      </c>
      <c r="C276" s="186" t="s">
        <v>20</v>
      </c>
      <c r="D276" s="187">
        <v>1</v>
      </c>
      <c r="E276" s="188">
        <v>9</v>
      </c>
      <c r="F276" s="189">
        <f t="shared" si="96"/>
        <v>10.204081632653061</v>
      </c>
      <c r="G276" s="190">
        <f t="shared" si="97"/>
        <v>91.836734693877546</v>
      </c>
      <c r="H276" s="191">
        <f t="shared" si="98"/>
        <v>2.0408163265306123</v>
      </c>
      <c r="I276" s="190">
        <f t="shared" si="99"/>
        <v>18.367346938775512</v>
      </c>
      <c r="J276" s="192">
        <f t="shared" si="100"/>
        <v>110.20408163265306</v>
      </c>
      <c r="K276" s="193">
        <f t="shared" si="101"/>
        <v>12.244897959183673</v>
      </c>
      <c r="M276" s="400">
        <v>25</v>
      </c>
      <c r="N276" s="195">
        <v>5</v>
      </c>
      <c r="P276" s="196"/>
      <c r="Q276" s="196"/>
    </row>
    <row r="277" spans="1:17">
      <c r="A277" s="184">
        <f>A276+1</f>
        <v>228</v>
      </c>
      <c r="B277" s="199" t="s">
        <v>108</v>
      </c>
      <c r="C277" s="186" t="s">
        <v>20</v>
      </c>
      <c r="D277" s="187">
        <v>1</v>
      </c>
      <c r="E277" s="188">
        <v>4</v>
      </c>
      <c r="F277" s="189">
        <f t="shared" si="96"/>
        <v>3.2653061224489792</v>
      </c>
      <c r="G277" s="190">
        <f t="shared" si="97"/>
        <v>13.061224489795917</v>
      </c>
      <c r="H277" s="191">
        <f t="shared" si="98"/>
        <v>0.81632653061224481</v>
      </c>
      <c r="I277" s="190">
        <f t="shared" si="99"/>
        <v>3.2653061224489792</v>
      </c>
      <c r="J277" s="192">
        <f t="shared" si="100"/>
        <v>16.326530612244895</v>
      </c>
      <c r="K277" s="193">
        <f t="shared" si="101"/>
        <v>4.0816326530612237</v>
      </c>
      <c r="M277" s="400">
        <v>8</v>
      </c>
      <c r="N277" s="195">
        <v>2</v>
      </c>
      <c r="P277" s="196"/>
      <c r="Q277" s="196"/>
    </row>
    <row r="278" spans="1:17">
      <c r="A278" s="184">
        <f>A277+1</f>
        <v>229</v>
      </c>
      <c r="B278" s="199" t="s">
        <v>125</v>
      </c>
      <c r="C278" s="186" t="s">
        <v>20</v>
      </c>
      <c r="D278" s="187">
        <v>1</v>
      </c>
      <c r="E278" s="188">
        <v>2</v>
      </c>
      <c r="F278" s="189">
        <f t="shared" si="96"/>
        <v>3.2653061224489792</v>
      </c>
      <c r="G278" s="190">
        <f t="shared" si="97"/>
        <v>6.5306122448979584</v>
      </c>
      <c r="H278" s="191">
        <f t="shared" si="98"/>
        <v>0.81632653061224481</v>
      </c>
      <c r="I278" s="190">
        <f t="shared" si="99"/>
        <v>1.6326530612244896</v>
      </c>
      <c r="J278" s="192">
        <f t="shared" si="100"/>
        <v>8.1632653061224474</v>
      </c>
      <c r="K278" s="193">
        <f t="shared" si="101"/>
        <v>4.0816326530612237</v>
      </c>
      <c r="M278" s="400">
        <v>8</v>
      </c>
      <c r="N278" s="195">
        <v>2</v>
      </c>
      <c r="P278" s="196"/>
      <c r="Q278" s="196"/>
    </row>
    <row r="279" spans="1:17">
      <c r="A279" s="184">
        <f>A278+1</f>
        <v>230</v>
      </c>
      <c r="B279" s="199" t="s">
        <v>101</v>
      </c>
      <c r="C279" s="186" t="s">
        <v>52</v>
      </c>
      <c r="D279" s="187">
        <v>1</v>
      </c>
      <c r="E279" s="188">
        <v>1</v>
      </c>
      <c r="F279" s="189">
        <f t="shared" si="96"/>
        <v>20.408163265306122</v>
      </c>
      <c r="G279" s="190">
        <f t="shared" si="97"/>
        <v>20.408163265306122</v>
      </c>
      <c r="H279" s="191">
        <f t="shared" si="98"/>
        <v>10.204081632653061</v>
      </c>
      <c r="I279" s="190">
        <f t="shared" si="99"/>
        <v>10.204081632653061</v>
      </c>
      <c r="J279" s="192">
        <f t="shared" si="100"/>
        <v>30.612244897959183</v>
      </c>
      <c r="K279" s="193">
        <f t="shared" si="101"/>
        <v>30.612244897959183</v>
      </c>
      <c r="M279" s="400">
        <v>50</v>
      </c>
      <c r="N279" s="195">
        <v>25</v>
      </c>
      <c r="P279" s="196"/>
      <c r="Q279" s="196"/>
    </row>
    <row r="280" spans="1:17" ht="38.25">
      <c r="A280" s="184">
        <f>A279+1</f>
        <v>231</v>
      </c>
      <c r="B280" s="199" t="s">
        <v>174</v>
      </c>
      <c r="C280" s="186" t="s">
        <v>52</v>
      </c>
      <c r="D280" s="187">
        <v>1</v>
      </c>
      <c r="E280" s="188">
        <f>D280</f>
        <v>1</v>
      </c>
      <c r="F280" s="189">
        <f t="shared" si="96"/>
        <v>81.632653061224488</v>
      </c>
      <c r="G280" s="190">
        <f t="shared" si="97"/>
        <v>81.632653061224488</v>
      </c>
      <c r="H280" s="191">
        <f t="shared" si="98"/>
        <v>10.204081632653061</v>
      </c>
      <c r="I280" s="190">
        <f t="shared" si="99"/>
        <v>10.204081632653061</v>
      </c>
      <c r="J280" s="192">
        <f t="shared" si="100"/>
        <v>91.836734693877546</v>
      </c>
      <c r="K280" s="193">
        <f>J280/E280</f>
        <v>91.836734693877546</v>
      </c>
      <c r="M280" s="400">
        <v>200</v>
      </c>
      <c r="N280" s="195">
        <v>25</v>
      </c>
      <c r="P280" s="196"/>
      <c r="Q280" s="196"/>
    </row>
    <row r="281" spans="1:17" ht="38.25">
      <c r="A281" s="184">
        <f t="shared" ref="A281:A292" si="102">A280+1</f>
        <v>232</v>
      </c>
      <c r="B281" s="199" t="s">
        <v>175</v>
      </c>
      <c r="C281" s="186" t="s">
        <v>52</v>
      </c>
      <c r="D281" s="187">
        <v>1</v>
      </c>
      <c r="E281" s="188">
        <f t="shared" ref="E281:E290" si="103">D281</f>
        <v>1</v>
      </c>
      <c r="F281" s="189">
        <f t="shared" si="96"/>
        <v>81.632653061224488</v>
      </c>
      <c r="G281" s="190">
        <f t="shared" si="97"/>
        <v>81.632653061224488</v>
      </c>
      <c r="H281" s="191">
        <f t="shared" si="98"/>
        <v>10.204081632653061</v>
      </c>
      <c r="I281" s="190">
        <f t="shared" si="99"/>
        <v>10.204081632653061</v>
      </c>
      <c r="J281" s="192">
        <f t="shared" si="100"/>
        <v>91.836734693877546</v>
      </c>
      <c r="K281" s="193">
        <f t="shared" si="101"/>
        <v>91.836734693877546</v>
      </c>
      <c r="M281" s="400">
        <v>200</v>
      </c>
      <c r="N281" s="195">
        <v>25</v>
      </c>
      <c r="P281" s="196"/>
      <c r="Q281" s="196"/>
    </row>
    <row r="282" spans="1:17" ht="38.25">
      <c r="A282" s="184">
        <f t="shared" si="102"/>
        <v>233</v>
      </c>
      <c r="B282" s="199" t="s">
        <v>176</v>
      </c>
      <c r="C282" s="186" t="s">
        <v>52</v>
      </c>
      <c r="D282" s="187">
        <v>1</v>
      </c>
      <c r="E282" s="188">
        <f t="shared" si="103"/>
        <v>1</v>
      </c>
      <c r="F282" s="189">
        <f t="shared" si="96"/>
        <v>81.632653061224488</v>
      </c>
      <c r="G282" s="190">
        <f t="shared" si="97"/>
        <v>81.632653061224488</v>
      </c>
      <c r="H282" s="191">
        <f t="shared" si="98"/>
        <v>10.204081632653061</v>
      </c>
      <c r="I282" s="190">
        <f t="shared" si="99"/>
        <v>10.204081632653061</v>
      </c>
      <c r="J282" s="192">
        <f t="shared" si="100"/>
        <v>91.836734693877546</v>
      </c>
      <c r="K282" s="193">
        <f t="shared" si="101"/>
        <v>91.836734693877546</v>
      </c>
      <c r="M282" s="400">
        <v>200</v>
      </c>
      <c r="N282" s="195">
        <v>25</v>
      </c>
      <c r="P282" s="196"/>
      <c r="Q282" s="196"/>
    </row>
    <row r="283" spans="1:17" ht="38.25">
      <c r="A283" s="184">
        <f t="shared" si="102"/>
        <v>234</v>
      </c>
      <c r="B283" s="199" t="s">
        <v>177</v>
      </c>
      <c r="C283" s="186" t="s">
        <v>52</v>
      </c>
      <c r="D283" s="187">
        <v>1</v>
      </c>
      <c r="E283" s="188">
        <f t="shared" si="103"/>
        <v>1</v>
      </c>
      <c r="F283" s="189">
        <f t="shared" si="96"/>
        <v>81.632653061224488</v>
      </c>
      <c r="G283" s="190">
        <f t="shared" si="97"/>
        <v>81.632653061224488</v>
      </c>
      <c r="H283" s="191">
        <f t="shared" si="98"/>
        <v>10.204081632653061</v>
      </c>
      <c r="I283" s="190">
        <f t="shared" si="99"/>
        <v>10.204081632653061</v>
      </c>
      <c r="J283" s="192">
        <f t="shared" si="100"/>
        <v>91.836734693877546</v>
      </c>
      <c r="K283" s="193">
        <f t="shared" si="101"/>
        <v>91.836734693877546</v>
      </c>
      <c r="M283" s="400">
        <v>200</v>
      </c>
      <c r="N283" s="195">
        <v>25</v>
      </c>
      <c r="P283" s="196"/>
      <c r="Q283" s="196"/>
    </row>
    <row r="284" spans="1:17" ht="38.25">
      <c r="A284" s="184">
        <f t="shared" si="102"/>
        <v>235</v>
      </c>
      <c r="B284" s="199" t="s">
        <v>178</v>
      </c>
      <c r="C284" s="186" t="s">
        <v>52</v>
      </c>
      <c r="D284" s="187">
        <v>1</v>
      </c>
      <c r="E284" s="188">
        <f t="shared" si="103"/>
        <v>1</v>
      </c>
      <c r="F284" s="189">
        <f t="shared" si="96"/>
        <v>89.795918367346928</v>
      </c>
      <c r="G284" s="190">
        <f t="shared" si="97"/>
        <v>89.795918367346928</v>
      </c>
      <c r="H284" s="191">
        <f t="shared" si="98"/>
        <v>10.204081632653061</v>
      </c>
      <c r="I284" s="190">
        <f t="shared" si="99"/>
        <v>10.204081632653061</v>
      </c>
      <c r="J284" s="192">
        <f t="shared" si="100"/>
        <v>99.999999999999986</v>
      </c>
      <c r="K284" s="193">
        <f t="shared" si="101"/>
        <v>99.999999999999986</v>
      </c>
      <c r="M284" s="400">
        <v>220</v>
      </c>
      <c r="N284" s="195">
        <v>25</v>
      </c>
      <c r="P284" s="196"/>
      <c r="Q284" s="196"/>
    </row>
    <row r="285" spans="1:17" ht="38.25">
      <c r="A285" s="184">
        <f t="shared" si="102"/>
        <v>236</v>
      </c>
      <c r="B285" s="199" t="s">
        <v>179</v>
      </c>
      <c r="C285" s="186" t="s">
        <v>52</v>
      </c>
      <c r="D285" s="187">
        <v>1</v>
      </c>
      <c r="E285" s="188">
        <f t="shared" si="103"/>
        <v>1</v>
      </c>
      <c r="F285" s="189">
        <f t="shared" si="96"/>
        <v>102.0408163265306</v>
      </c>
      <c r="G285" s="190">
        <f t="shared" si="97"/>
        <v>102.0408163265306</v>
      </c>
      <c r="H285" s="191">
        <f t="shared" si="98"/>
        <v>10.204081632653061</v>
      </c>
      <c r="I285" s="190">
        <f t="shared" si="99"/>
        <v>10.204081632653061</v>
      </c>
      <c r="J285" s="192">
        <f t="shared" si="100"/>
        <v>112.24489795918366</v>
      </c>
      <c r="K285" s="193">
        <f t="shared" si="101"/>
        <v>112.24489795918366</v>
      </c>
      <c r="M285" s="400">
        <v>250</v>
      </c>
      <c r="N285" s="195">
        <v>25</v>
      </c>
      <c r="P285" s="196"/>
      <c r="Q285" s="196"/>
    </row>
    <row r="286" spans="1:17" ht="38.25">
      <c r="A286" s="184">
        <f t="shared" si="102"/>
        <v>237</v>
      </c>
      <c r="B286" s="199" t="s">
        <v>180</v>
      </c>
      <c r="C286" s="186" t="s">
        <v>52</v>
      </c>
      <c r="D286" s="187">
        <v>1</v>
      </c>
      <c r="E286" s="188">
        <f t="shared" si="103"/>
        <v>1</v>
      </c>
      <c r="F286" s="189">
        <f t="shared" si="96"/>
        <v>102.0408163265306</v>
      </c>
      <c r="G286" s="190">
        <f t="shared" si="97"/>
        <v>102.0408163265306</v>
      </c>
      <c r="H286" s="191">
        <f t="shared" si="98"/>
        <v>10.204081632653061</v>
      </c>
      <c r="I286" s="190">
        <f t="shared" si="99"/>
        <v>10.204081632653061</v>
      </c>
      <c r="J286" s="192">
        <f t="shared" si="100"/>
        <v>112.24489795918366</v>
      </c>
      <c r="K286" s="193">
        <f t="shared" si="101"/>
        <v>112.24489795918366</v>
      </c>
      <c r="M286" s="400">
        <v>250</v>
      </c>
      <c r="N286" s="195">
        <v>25</v>
      </c>
      <c r="P286" s="196"/>
      <c r="Q286" s="196"/>
    </row>
    <row r="287" spans="1:17" ht="38.25">
      <c r="A287" s="184">
        <f t="shared" si="102"/>
        <v>238</v>
      </c>
      <c r="B287" s="199" t="s">
        <v>181</v>
      </c>
      <c r="C287" s="186" t="s">
        <v>52</v>
      </c>
      <c r="D287" s="187">
        <v>1</v>
      </c>
      <c r="E287" s="188">
        <f t="shared" si="103"/>
        <v>1</v>
      </c>
      <c r="F287" s="189">
        <f t="shared" si="96"/>
        <v>122.44897959183673</v>
      </c>
      <c r="G287" s="190">
        <f t="shared" si="97"/>
        <v>122.44897959183673</v>
      </c>
      <c r="H287" s="191">
        <f t="shared" si="98"/>
        <v>10.204081632653061</v>
      </c>
      <c r="I287" s="190">
        <f t="shared" si="99"/>
        <v>10.204081632653061</v>
      </c>
      <c r="J287" s="192">
        <f t="shared" si="100"/>
        <v>132.65306122448979</v>
      </c>
      <c r="K287" s="193">
        <f t="shared" si="101"/>
        <v>132.65306122448979</v>
      </c>
      <c r="M287" s="400">
        <v>300</v>
      </c>
      <c r="N287" s="195">
        <v>25</v>
      </c>
      <c r="P287" s="196"/>
      <c r="Q287" s="196"/>
    </row>
    <row r="288" spans="1:17">
      <c r="A288" s="184">
        <f t="shared" si="102"/>
        <v>239</v>
      </c>
      <c r="B288" s="199" t="s">
        <v>182</v>
      </c>
      <c r="C288" s="186" t="s">
        <v>20</v>
      </c>
      <c r="D288" s="187">
        <v>1</v>
      </c>
      <c r="E288" s="188">
        <f t="shared" si="103"/>
        <v>1</v>
      </c>
      <c r="F288" s="189">
        <f t="shared" si="96"/>
        <v>67.346938775510196</v>
      </c>
      <c r="G288" s="190">
        <f t="shared" si="97"/>
        <v>67.346938775510196</v>
      </c>
      <c r="H288" s="191">
        <f t="shared" si="98"/>
        <v>40.816326530612244</v>
      </c>
      <c r="I288" s="190">
        <f t="shared" si="99"/>
        <v>40.816326530612244</v>
      </c>
      <c r="J288" s="192">
        <f t="shared" si="100"/>
        <v>108.16326530612244</v>
      </c>
      <c r="K288" s="193">
        <f t="shared" si="101"/>
        <v>108.16326530612244</v>
      </c>
      <c r="M288" s="400">
        <v>165</v>
      </c>
      <c r="N288" s="195">
        <v>100</v>
      </c>
      <c r="P288" s="196"/>
      <c r="Q288" s="196"/>
    </row>
    <row r="289" spans="1:17">
      <c r="A289" s="184">
        <f t="shared" si="102"/>
        <v>240</v>
      </c>
      <c r="B289" s="199" t="s">
        <v>183</v>
      </c>
      <c r="C289" s="186" t="s">
        <v>20</v>
      </c>
      <c r="D289" s="187">
        <v>1</v>
      </c>
      <c r="E289" s="188">
        <f t="shared" si="103"/>
        <v>1</v>
      </c>
      <c r="F289" s="189">
        <f t="shared" si="96"/>
        <v>26.530612244897956</v>
      </c>
      <c r="G289" s="190">
        <f t="shared" si="97"/>
        <v>26.530612244897956</v>
      </c>
      <c r="H289" s="191">
        <f t="shared" si="98"/>
        <v>10.204081632653061</v>
      </c>
      <c r="I289" s="190">
        <f t="shared" si="99"/>
        <v>10.204081632653061</v>
      </c>
      <c r="J289" s="192">
        <f t="shared" si="100"/>
        <v>36.734693877551017</v>
      </c>
      <c r="K289" s="193">
        <f t="shared" si="101"/>
        <v>36.734693877551017</v>
      </c>
      <c r="M289" s="400">
        <v>65</v>
      </c>
      <c r="N289" s="195">
        <v>25</v>
      </c>
      <c r="P289" s="196"/>
      <c r="Q289" s="196"/>
    </row>
    <row r="290" spans="1:17">
      <c r="A290" s="184">
        <f t="shared" si="102"/>
        <v>241</v>
      </c>
      <c r="B290" s="199" t="s">
        <v>184</v>
      </c>
      <c r="C290" s="186" t="s">
        <v>20</v>
      </c>
      <c r="D290" s="187">
        <v>1</v>
      </c>
      <c r="E290" s="188">
        <f t="shared" si="103"/>
        <v>1</v>
      </c>
      <c r="F290" s="189">
        <f t="shared" si="96"/>
        <v>351.0204081632653</v>
      </c>
      <c r="G290" s="190">
        <f t="shared" si="97"/>
        <v>351.0204081632653</v>
      </c>
      <c r="H290" s="191">
        <f t="shared" si="98"/>
        <v>142.85714285714283</v>
      </c>
      <c r="I290" s="190">
        <f t="shared" si="99"/>
        <v>142.85714285714283</v>
      </c>
      <c r="J290" s="192">
        <f t="shared" si="100"/>
        <v>493.87755102040813</v>
      </c>
      <c r="K290" s="193">
        <f t="shared" si="101"/>
        <v>493.87755102040813</v>
      </c>
      <c r="M290" s="400">
        <v>860</v>
      </c>
      <c r="N290" s="195">
        <v>350</v>
      </c>
      <c r="P290" s="196"/>
      <c r="Q290" s="196"/>
    </row>
    <row r="291" spans="1:17" ht="25.5">
      <c r="A291" s="184">
        <f t="shared" si="102"/>
        <v>242</v>
      </c>
      <c r="B291" s="394" t="s">
        <v>616</v>
      </c>
      <c r="C291" s="204" t="s">
        <v>52</v>
      </c>
      <c r="D291" s="187">
        <v>1</v>
      </c>
      <c r="E291" s="205">
        <v>1</v>
      </c>
      <c r="F291" s="189">
        <f t="shared" si="96"/>
        <v>0</v>
      </c>
      <c r="G291" s="190">
        <f t="shared" si="97"/>
        <v>0</v>
      </c>
      <c r="H291" s="191">
        <f t="shared" si="98"/>
        <v>0</v>
      </c>
      <c r="I291" s="190">
        <f t="shared" si="99"/>
        <v>0</v>
      </c>
      <c r="J291" s="192">
        <f t="shared" si="100"/>
        <v>0</v>
      </c>
      <c r="K291" s="193">
        <f t="shared" si="101"/>
        <v>0</v>
      </c>
      <c r="L291" s="206"/>
      <c r="M291" s="400">
        <v>0</v>
      </c>
      <c r="N291" s="195">
        <v>0</v>
      </c>
      <c r="P291" s="196"/>
      <c r="Q291" s="196"/>
    </row>
    <row r="292" spans="1:17" ht="38.25">
      <c r="A292" s="184">
        <f t="shared" si="102"/>
        <v>243</v>
      </c>
      <c r="B292" s="394" t="s">
        <v>617</v>
      </c>
      <c r="C292" s="204" t="s">
        <v>52</v>
      </c>
      <c r="D292" s="187">
        <v>1</v>
      </c>
      <c r="E292" s="205">
        <v>2</v>
      </c>
      <c r="F292" s="189">
        <f t="shared" si="96"/>
        <v>0</v>
      </c>
      <c r="G292" s="190">
        <f t="shared" si="97"/>
        <v>0</v>
      </c>
      <c r="H292" s="191">
        <f t="shared" si="98"/>
        <v>0</v>
      </c>
      <c r="I292" s="190">
        <f t="shared" si="99"/>
        <v>0</v>
      </c>
      <c r="J292" s="192">
        <f t="shared" si="100"/>
        <v>0</v>
      </c>
      <c r="K292" s="193">
        <f t="shared" si="101"/>
        <v>0</v>
      </c>
      <c r="L292" s="206"/>
      <c r="M292" s="400">
        <v>0</v>
      </c>
      <c r="N292" s="195">
        <v>0</v>
      </c>
      <c r="P292" s="196"/>
      <c r="Q292" s="196"/>
    </row>
    <row r="293" spans="1:17" ht="13.5" thickBot="1">
      <c r="F293" s="208"/>
      <c r="G293" s="209">
        <f>SUM(G12:G292)</f>
        <v>103898.36734693871</v>
      </c>
      <c r="H293" s="210"/>
      <c r="I293" s="209">
        <f>SUM(I12:I292)</f>
        <v>18179.183673469397</v>
      </c>
      <c r="J293" s="211"/>
      <c r="M293" s="213"/>
      <c r="N293" s="213"/>
      <c r="P293" s="213"/>
      <c r="Q293" s="213"/>
    </row>
    <row r="294" spans="1:17" ht="13.5" thickBot="1">
      <c r="F294" s="214"/>
      <c r="G294" s="215" t="s">
        <v>185</v>
      </c>
      <c r="H294" s="216">
        <v>0.02</v>
      </c>
      <c r="I294" s="217"/>
      <c r="J294" s="218">
        <f>H294*G293</f>
        <v>2077.9673469387744</v>
      </c>
      <c r="M294" s="213"/>
      <c r="N294" s="213"/>
      <c r="P294" s="213"/>
      <c r="Q294" s="213"/>
    </row>
    <row r="295" spans="1:17" ht="13.5" thickBot="1">
      <c r="F295" s="208"/>
      <c r="G295" s="219"/>
      <c r="H295" s="220"/>
      <c r="I295" s="219"/>
      <c r="J295" s="221"/>
      <c r="M295" s="213"/>
      <c r="N295" s="213"/>
      <c r="P295" s="213"/>
      <c r="Q295" s="213"/>
    </row>
    <row r="296" spans="1:17" ht="13.5" thickBot="1">
      <c r="F296" s="214"/>
      <c r="G296" s="217" t="s">
        <v>186</v>
      </c>
      <c r="H296" s="216"/>
      <c r="I296" s="217"/>
      <c r="J296" s="218">
        <f>SUM(J12:J294)</f>
        <v>124155.51836734725</v>
      </c>
      <c r="M296" s="213"/>
      <c r="N296" s="213"/>
      <c r="P296" s="213"/>
      <c r="Q296" s="213"/>
    </row>
    <row r="297" spans="1:17" ht="13.5" thickBot="1">
      <c r="F297" s="222"/>
      <c r="G297" s="223"/>
      <c r="H297" s="224"/>
      <c r="I297" s="223"/>
      <c r="J297" s="225"/>
      <c r="M297" s="213"/>
      <c r="N297" s="213"/>
      <c r="P297" s="213"/>
      <c r="Q297" s="213"/>
    </row>
    <row r="298" spans="1:17">
      <c r="F298" s="226"/>
      <c r="G298" s="227" t="s">
        <v>187</v>
      </c>
      <c r="H298" s="228">
        <v>0.06</v>
      </c>
      <c r="I298" s="229"/>
      <c r="J298" s="230">
        <f>J296*H298</f>
        <v>7449.3311020408346</v>
      </c>
      <c r="M298" s="213"/>
      <c r="N298" s="213"/>
      <c r="P298" s="213"/>
      <c r="Q298" s="213"/>
    </row>
    <row r="299" spans="1:17" ht="13.5" thickBot="1">
      <c r="F299" s="231"/>
      <c r="G299" s="232" t="s">
        <v>188</v>
      </c>
      <c r="H299" s="233"/>
      <c r="I299" s="234"/>
      <c r="J299" s="235">
        <f>J296+J298</f>
        <v>131604.84946938808</v>
      </c>
      <c r="M299" s="213"/>
      <c r="N299" s="213"/>
      <c r="P299" s="213"/>
      <c r="Q299" s="213"/>
    </row>
    <row r="300" spans="1:17" ht="13.5" thickBot="1">
      <c r="F300" s="236"/>
      <c r="G300" s="237"/>
      <c r="H300" s="238"/>
      <c r="I300" s="239"/>
      <c r="J300" s="240"/>
      <c r="M300" s="213"/>
      <c r="N300" s="213"/>
      <c r="P300" s="213"/>
      <c r="Q300" s="213"/>
    </row>
    <row r="301" spans="1:17">
      <c r="F301" s="241"/>
      <c r="G301" s="227" t="s">
        <v>189</v>
      </c>
      <c r="H301" s="228">
        <v>0.06</v>
      </c>
      <c r="I301" s="229"/>
      <c r="J301" s="230">
        <f>J299*H301</f>
        <v>7896.2909681632846</v>
      </c>
      <c r="M301" s="213"/>
      <c r="N301" s="213"/>
      <c r="P301" s="213"/>
      <c r="Q301" s="213"/>
    </row>
    <row r="302" spans="1:17" ht="13.5" thickBot="1">
      <c r="F302" s="231"/>
      <c r="G302" s="232" t="s">
        <v>188</v>
      </c>
      <c r="H302" s="233"/>
      <c r="I302" s="234"/>
      <c r="J302" s="235">
        <f>J299+J301</f>
        <v>139501.14043755137</v>
      </c>
      <c r="M302" s="213"/>
      <c r="N302" s="213"/>
      <c r="P302" s="213"/>
      <c r="Q302" s="213"/>
    </row>
    <row r="303" spans="1:17" ht="13.5" thickBot="1">
      <c r="F303" s="236"/>
      <c r="G303" s="237"/>
      <c r="H303" s="238"/>
      <c r="I303" s="239"/>
      <c r="J303" s="240"/>
      <c r="M303" s="213"/>
      <c r="N303" s="213"/>
      <c r="P303" s="213"/>
      <c r="Q303" s="213"/>
    </row>
    <row r="304" spans="1:17">
      <c r="F304" s="241"/>
      <c r="G304" s="242" t="s">
        <v>190</v>
      </c>
      <c r="H304" s="228">
        <v>0.18</v>
      </c>
      <c r="I304" s="229"/>
      <c r="J304" s="243">
        <f>J302*H304</f>
        <v>25110.205278759244</v>
      </c>
      <c r="M304" s="213"/>
      <c r="N304" s="213"/>
      <c r="P304" s="213"/>
      <c r="Q304" s="213"/>
    </row>
    <row r="305" spans="6:17" ht="13.5" thickBot="1">
      <c r="F305" s="231"/>
      <c r="G305" s="244" t="s">
        <v>191</v>
      </c>
      <c r="H305" s="245" t="s">
        <v>11</v>
      </c>
      <c r="I305" s="246"/>
      <c r="J305" s="247">
        <f>J302+J304</f>
        <v>164611.34571631061</v>
      </c>
      <c r="M305" s="213"/>
      <c r="N305" s="213"/>
      <c r="P305" s="213"/>
      <c r="Q305" s="213"/>
    </row>
    <row r="306" spans="6:17">
      <c r="M306" s="213"/>
      <c r="N306" s="213"/>
    </row>
    <row r="307" spans="6:17">
      <c r="M307" s="213"/>
      <c r="N307" s="213"/>
    </row>
    <row r="308" spans="6:17">
      <c r="J308" s="248"/>
      <c r="M308" s="213"/>
      <c r="N308" s="213"/>
    </row>
    <row r="309" spans="6:17">
      <c r="M309" s="213"/>
      <c r="N309" s="213"/>
    </row>
  </sheetData>
  <mergeCells count="20">
    <mergeCell ref="A5:F5"/>
    <mergeCell ref="B1:D1"/>
    <mergeCell ref="A2:B2"/>
    <mergeCell ref="H2:J2"/>
    <mergeCell ref="A3:F3"/>
    <mergeCell ref="A4:F4"/>
    <mergeCell ref="Q7:Q8"/>
    <mergeCell ref="A11:C11"/>
    <mergeCell ref="M7:M8"/>
    <mergeCell ref="A6:F6"/>
    <mergeCell ref="A7:A8"/>
    <mergeCell ref="C7:C8"/>
    <mergeCell ref="D7:E7"/>
    <mergeCell ref="F7:G7"/>
    <mergeCell ref="B12:D12"/>
    <mergeCell ref="J7:J8"/>
    <mergeCell ref="K7:K8"/>
    <mergeCell ref="H7:I7"/>
    <mergeCell ref="N7:N8"/>
    <mergeCell ref="P7:P8"/>
  </mergeCells>
  <phoneticPr fontId="13" type="noConversion"/>
  <pageMargins left="0.7" right="0.7" top="0.75" bottom="0.75" header="0.3" footer="0.3"/>
  <pageSetup paperSize="9" scale="2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0.39997558519241921"/>
    <pageSetUpPr fitToPage="1"/>
  </sheetPr>
  <dimension ref="A1:S160"/>
  <sheetViews>
    <sheetView showGridLines="0" zoomScale="70" zoomScaleNormal="100" workbookViewId="0">
      <pane ySplit="10" topLeftCell="A11" activePane="bottomLeft" state="frozen"/>
      <selection activeCell="O300" sqref="O300"/>
      <selection pane="bottomLeft" activeCell="R7" sqref="R7"/>
    </sheetView>
  </sheetViews>
  <sheetFormatPr defaultRowHeight="15.75"/>
  <cols>
    <col min="1" max="1" width="3.875" style="251" bestFit="1" customWidth="1"/>
    <col min="2" max="2" width="55.125" style="293" customWidth="1"/>
    <col min="3" max="3" width="10.875" style="251" customWidth="1"/>
    <col min="4" max="4" width="8.875" style="251" customWidth="1"/>
    <col min="5" max="5" width="8.625" style="251" bestFit="1" customWidth="1"/>
    <col min="6" max="6" width="10.5" style="251" bestFit="1" customWidth="1"/>
    <col min="7" max="10" width="15" style="251" customWidth="1"/>
    <col min="11" max="11" width="19.875" style="290" customWidth="1"/>
    <col min="12" max="12" width="11.875" style="251" customWidth="1"/>
    <col min="13" max="13" width="13" style="251" customWidth="1"/>
    <col min="14" max="14" width="11.875" style="251" customWidth="1"/>
    <col min="15" max="15" width="4.625" style="251" customWidth="1"/>
    <col min="16" max="16" width="11.875" style="251" hidden="1" customWidth="1"/>
    <col min="17" max="17" width="5.75" style="251" hidden="1" customWidth="1"/>
    <col min="18" max="18" width="13.625" style="405" customWidth="1"/>
    <col min="19" max="19" width="9" style="401"/>
    <col min="20" max="16384" width="9" style="251"/>
  </cols>
  <sheetData>
    <row r="1" spans="1:19" ht="9.75" customHeight="1" thickBot="1">
      <c r="A1" s="249"/>
      <c r="B1" s="460"/>
      <c r="C1" s="460"/>
      <c r="D1" s="460"/>
      <c r="E1" s="119"/>
      <c r="F1" s="118"/>
      <c r="G1" s="119"/>
      <c r="H1" s="120"/>
      <c r="I1" s="121"/>
      <c r="J1" s="120"/>
      <c r="K1" s="250"/>
      <c r="M1" s="124"/>
      <c r="N1" s="124"/>
    </row>
    <row r="2" spans="1:19" ht="9.75" customHeight="1" thickBot="1">
      <c r="A2" s="445" t="s">
        <v>687</v>
      </c>
      <c r="B2" s="461"/>
      <c r="C2" s="125"/>
      <c r="D2" s="118"/>
      <c r="E2" s="119"/>
      <c r="F2" s="118"/>
      <c r="G2" s="127"/>
      <c r="H2" s="447" t="s">
        <v>9</v>
      </c>
      <c r="I2" s="448"/>
      <c r="J2" s="449"/>
      <c r="K2" s="252"/>
      <c r="M2" s="124"/>
      <c r="N2" s="129"/>
    </row>
    <row r="3" spans="1:19" ht="9.75" customHeight="1" thickBot="1">
      <c r="A3" s="459"/>
      <c r="B3" s="459"/>
      <c r="C3" s="459"/>
      <c r="D3" s="459"/>
      <c r="E3" s="459"/>
      <c r="F3" s="459"/>
      <c r="G3" s="253"/>
      <c r="H3" s="131" t="s">
        <v>11</v>
      </c>
      <c r="I3" s="132" t="s">
        <v>10</v>
      </c>
      <c r="J3" s="133" t="s">
        <v>12</v>
      </c>
      <c r="K3" s="252"/>
      <c r="M3" s="124"/>
      <c r="N3" s="129"/>
    </row>
    <row r="4" spans="1:19" ht="9.75" customHeight="1" thickBot="1">
      <c r="A4" s="459"/>
      <c r="B4" s="459"/>
      <c r="C4" s="459"/>
      <c r="D4" s="459"/>
      <c r="E4" s="459"/>
      <c r="F4" s="459"/>
      <c r="G4" s="130"/>
      <c r="H4" s="134">
        <f>J156</f>
        <v>188620.32693877554</v>
      </c>
      <c r="I4" s="135">
        <f>H4*J4</f>
        <v>462119.80100000009</v>
      </c>
      <c r="J4" s="136">
        <f ca="1">'1. ელექტროობა'!J4</f>
        <v>2.4500000000000002</v>
      </c>
      <c r="K4" s="252"/>
      <c r="M4" s="124"/>
      <c r="N4" s="129"/>
    </row>
    <row r="5" spans="1:19" ht="9.75" customHeight="1">
      <c r="A5" s="443"/>
      <c r="B5" s="443"/>
      <c r="C5" s="443"/>
      <c r="D5" s="443"/>
      <c r="E5" s="443"/>
      <c r="F5" s="443"/>
      <c r="G5" s="137"/>
      <c r="H5" s="138"/>
      <c r="I5" s="139"/>
      <c r="J5" s="140"/>
      <c r="K5" s="252"/>
      <c r="M5" s="124"/>
      <c r="N5" s="129"/>
    </row>
    <row r="6" spans="1:19" ht="9.75" customHeight="1" thickBot="1">
      <c r="A6" s="457"/>
      <c r="B6" s="457"/>
      <c r="C6" s="458"/>
      <c r="D6" s="458"/>
      <c r="E6" s="458"/>
      <c r="F6" s="457"/>
      <c r="G6" s="141"/>
      <c r="H6" s="125"/>
      <c r="I6" s="119"/>
      <c r="J6" s="142"/>
      <c r="K6" s="254"/>
      <c r="M6" s="144"/>
      <c r="N6" s="144"/>
    </row>
    <row r="7" spans="1:19" ht="16.149999999999999" customHeight="1" thickBot="1">
      <c r="A7" s="436" t="s">
        <v>595</v>
      </c>
      <c r="B7" s="145" t="s">
        <v>31</v>
      </c>
      <c r="C7" s="438" t="s">
        <v>32</v>
      </c>
      <c r="D7" s="440" t="s">
        <v>33</v>
      </c>
      <c r="E7" s="441"/>
      <c r="F7" s="442" t="s">
        <v>34</v>
      </c>
      <c r="G7" s="425"/>
      <c r="H7" s="424" t="s">
        <v>35</v>
      </c>
      <c r="I7" s="425"/>
      <c r="J7" s="420" t="s">
        <v>618</v>
      </c>
      <c r="K7" s="422" t="s">
        <v>619</v>
      </c>
      <c r="M7" s="426" t="s">
        <v>620</v>
      </c>
      <c r="N7" s="426" t="s">
        <v>621</v>
      </c>
      <c r="P7" s="428" t="s">
        <v>622</v>
      </c>
      <c r="Q7" s="426" t="s">
        <v>41</v>
      </c>
    </row>
    <row r="8" spans="1:19" ht="30.75" customHeight="1" thickBot="1">
      <c r="A8" s="437"/>
      <c r="B8" s="146"/>
      <c r="C8" s="439"/>
      <c r="D8" s="147" t="s">
        <v>42</v>
      </c>
      <c r="E8" s="148" t="s">
        <v>43</v>
      </c>
      <c r="F8" s="149" t="s">
        <v>44</v>
      </c>
      <c r="G8" s="150" t="s">
        <v>43</v>
      </c>
      <c r="H8" s="151" t="s">
        <v>44</v>
      </c>
      <c r="I8" s="150" t="s">
        <v>43</v>
      </c>
      <c r="J8" s="421"/>
      <c r="K8" s="423"/>
      <c r="M8" s="427"/>
      <c r="N8" s="427"/>
      <c r="P8" s="429"/>
      <c r="Q8" s="427"/>
    </row>
    <row r="9" spans="1:19" ht="16.5" thickBot="1">
      <c r="A9" s="152" t="s">
        <v>0</v>
      </c>
      <c r="B9" s="153" t="s">
        <v>1</v>
      </c>
      <c r="C9" s="154" t="s">
        <v>2</v>
      </c>
      <c r="D9" s="155" t="s">
        <v>13</v>
      </c>
      <c r="E9" s="156" t="s">
        <v>3</v>
      </c>
      <c r="F9" s="157" t="s">
        <v>4</v>
      </c>
      <c r="G9" s="157" t="s">
        <v>5</v>
      </c>
      <c r="H9" s="158" t="s">
        <v>6</v>
      </c>
      <c r="I9" s="157" t="s">
        <v>7</v>
      </c>
      <c r="J9" s="159" t="s">
        <v>8</v>
      </c>
      <c r="K9" s="160" t="s">
        <v>15</v>
      </c>
      <c r="M9" s="161" t="s">
        <v>14</v>
      </c>
      <c r="N9" s="162" t="s">
        <v>16</v>
      </c>
      <c r="P9" s="161" t="s">
        <v>45</v>
      </c>
      <c r="Q9" s="162" t="s">
        <v>46</v>
      </c>
    </row>
    <row r="10" spans="1:19" ht="16.5" thickBot="1">
      <c r="A10" s="255"/>
      <c r="B10" s="256"/>
      <c r="C10" s="257"/>
      <c r="D10" s="258"/>
      <c r="E10" s="259"/>
      <c r="F10" s="260"/>
      <c r="G10" s="260"/>
      <c r="H10" s="261"/>
      <c r="I10" s="260"/>
      <c r="J10" s="260"/>
      <c r="K10" s="262"/>
      <c r="M10" s="171"/>
      <c r="N10" s="172"/>
      <c r="P10" s="171"/>
      <c r="Q10" s="172"/>
    </row>
    <row r="11" spans="1:19">
      <c r="A11" s="452"/>
      <c r="B11" s="452"/>
      <c r="C11" s="452"/>
      <c r="D11" s="452"/>
      <c r="E11" s="452"/>
      <c r="F11" s="452"/>
      <c r="G11" s="452"/>
      <c r="H11" s="452"/>
      <c r="I11" s="452"/>
      <c r="J11" s="452"/>
      <c r="K11" s="452"/>
      <c r="M11" s="177"/>
      <c r="N11" s="177"/>
      <c r="P11" s="177"/>
      <c r="Q11" s="178"/>
    </row>
    <row r="12" spans="1:19" s="98" customFormat="1" ht="15">
      <c r="A12" s="453"/>
      <c r="B12" s="454"/>
      <c r="C12" s="454"/>
      <c r="D12" s="454"/>
      <c r="E12" s="454"/>
      <c r="F12" s="454"/>
      <c r="G12" s="454"/>
      <c r="H12" s="454"/>
      <c r="I12" s="454"/>
      <c r="J12" s="454"/>
      <c r="K12" s="455"/>
      <c r="M12" s="450"/>
      <c r="N12" s="451"/>
      <c r="P12" s="450"/>
      <c r="Q12" s="451"/>
      <c r="R12" s="406"/>
    </row>
    <row r="13" spans="1:19" s="98" customFormat="1" ht="30.6" customHeight="1">
      <c r="A13" s="456" t="s">
        <v>192</v>
      </c>
      <c r="B13" s="456"/>
      <c r="C13" s="456"/>
      <c r="D13" s="456"/>
      <c r="E13" s="456"/>
      <c r="F13" s="456"/>
      <c r="G13" s="456"/>
      <c r="H13" s="456"/>
      <c r="I13" s="456"/>
      <c r="J13" s="456"/>
      <c r="K13" s="456"/>
      <c r="M13" s="263"/>
      <c r="N13" s="263"/>
      <c r="P13" s="263"/>
      <c r="Q13" s="263"/>
      <c r="R13" s="406"/>
    </row>
    <row r="14" spans="1:19" ht="107.25" customHeight="1">
      <c r="A14" s="184">
        <v>1</v>
      </c>
      <c r="B14" s="268" t="s">
        <v>193</v>
      </c>
      <c r="C14" s="264" t="s">
        <v>194</v>
      </c>
      <c r="D14" s="187">
        <v>1</v>
      </c>
      <c r="E14" s="187">
        <v>1</v>
      </c>
      <c r="F14" s="189">
        <f t="shared" ref="F14:F143" si="0">M14/$J$4</f>
        <v>11583.673469387753</v>
      </c>
      <c r="G14" s="190">
        <f>F14*E14</f>
        <v>11583.673469387753</v>
      </c>
      <c r="H14" s="191">
        <f>N14/$J$4</f>
        <v>346.93877551020404</v>
      </c>
      <c r="I14" s="190">
        <f t="shared" ref="I14:I143" si="1">H14*E14</f>
        <v>346.93877551020404</v>
      </c>
      <c r="J14" s="192">
        <f>G14+I14</f>
        <v>11930.612244897957</v>
      </c>
      <c r="K14" s="265">
        <f t="shared" ref="K14:K143" si="2">J14/E14</f>
        <v>11930.612244897957</v>
      </c>
      <c r="M14" s="196">
        <v>28380</v>
      </c>
      <c r="N14" s="196">
        <v>850</v>
      </c>
      <c r="P14" s="266"/>
      <c r="Q14" s="196"/>
      <c r="R14" s="407"/>
      <c r="S14" s="404"/>
    </row>
    <row r="15" spans="1:19" ht="76.5">
      <c r="A15" s="184">
        <f t="shared" ref="A15:A60" si="3">A14+1</f>
        <v>2</v>
      </c>
      <c r="B15" s="268" t="s">
        <v>195</v>
      </c>
      <c r="C15" s="264" t="s">
        <v>194</v>
      </c>
      <c r="D15" s="187">
        <v>1</v>
      </c>
      <c r="E15" s="187">
        <v>1</v>
      </c>
      <c r="F15" s="189">
        <f t="shared" si="0"/>
        <v>5840.8163265306121</v>
      </c>
      <c r="G15" s="190">
        <f t="shared" ref="G15:G78" si="4">F15*E15</f>
        <v>5840.8163265306121</v>
      </c>
      <c r="H15" s="191">
        <f t="shared" ref="H15:H143" si="5">N15/$J$4</f>
        <v>346.93877551020404</v>
      </c>
      <c r="I15" s="190">
        <f t="shared" si="1"/>
        <v>346.93877551020404</v>
      </c>
      <c r="J15" s="192">
        <f t="shared" ref="J15:J78" si="6">G15+I15</f>
        <v>6187.7551020408164</v>
      </c>
      <c r="K15" s="265">
        <f t="shared" si="2"/>
        <v>6187.7551020408164</v>
      </c>
      <c r="M15" s="196">
        <v>14310</v>
      </c>
      <c r="N15" s="196">
        <v>850</v>
      </c>
      <c r="P15" s="266"/>
      <c r="Q15" s="196"/>
      <c r="R15" s="407"/>
      <c r="S15" s="404"/>
    </row>
    <row r="16" spans="1:19" ht="76.5">
      <c r="A16" s="184">
        <f t="shared" si="3"/>
        <v>3</v>
      </c>
      <c r="B16" s="268" t="s">
        <v>196</v>
      </c>
      <c r="C16" s="264" t="s">
        <v>194</v>
      </c>
      <c r="D16" s="187">
        <v>1</v>
      </c>
      <c r="E16" s="187">
        <v>1</v>
      </c>
      <c r="F16" s="189">
        <f t="shared" si="0"/>
        <v>6134.6938775510198</v>
      </c>
      <c r="G16" s="190">
        <f t="shared" si="4"/>
        <v>6134.6938775510198</v>
      </c>
      <c r="H16" s="191">
        <f t="shared" si="5"/>
        <v>346.93877551020404</v>
      </c>
      <c r="I16" s="190">
        <f t="shared" si="1"/>
        <v>346.93877551020404</v>
      </c>
      <c r="J16" s="192">
        <f t="shared" si="6"/>
        <v>6481.6326530612241</v>
      </c>
      <c r="K16" s="265">
        <f t="shared" si="2"/>
        <v>6481.6326530612241</v>
      </c>
      <c r="M16" s="196">
        <v>15030</v>
      </c>
      <c r="N16" s="196">
        <v>850</v>
      </c>
      <c r="P16" s="266"/>
      <c r="Q16" s="196"/>
      <c r="R16" s="407"/>
      <c r="S16" s="404"/>
    </row>
    <row r="17" spans="1:19" ht="76.5">
      <c r="A17" s="184">
        <f t="shared" si="3"/>
        <v>4</v>
      </c>
      <c r="B17" s="268" t="s">
        <v>197</v>
      </c>
      <c r="C17" s="264" t="s">
        <v>194</v>
      </c>
      <c r="D17" s="187">
        <v>1</v>
      </c>
      <c r="E17" s="187">
        <v>1</v>
      </c>
      <c r="F17" s="189">
        <f t="shared" si="0"/>
        <v>6134.6938775510198</v>
      </c>
      <c r="G17" s="190">
        <f t="shared" si="4"/>
        <v>6134.6938775510198</v>
      </c>
      <c r="H17" s="191">
        <f t="shared" si="5"/>
        <v>346.93877551020404</v>
      </c>
      <c r="I17" s="190">
        <f t="shared" si="1"/>
        <v>346.93877551020404</v>
      </c>
      <c r="J17" s="192">
        <f t="shared" si="6"/>
        <v>6481.6326530612241</v>
      </c>
      <c r="K17" s="265">
        <f t="shared" si="2"/>
        <v>6481.6326530612241</v>
      </c>
      <c r="M17" s="196">
        <v>15030</v>
      </c>
      <c r="N17" s="196">
        <v>850</v>
      </c>
      <c r="P17" s="266"/>
      <c r="Q17" s="196"/>
      <c r="R17" s="407"/>
      <c r="S17" s="404"/>
    </row>
    <row r="18" spans="1:19" ht="76.5">
      <c r="A18" s="184">
        <f t="shared" si="3"/>
        <v>5</v>
      </c>
      <c r="B18" s="268" t="s">
        <v>198</v>
      </c>
      <c r="C18" s="264" t="s">
        <v>194</v>
      </c>
      <c r="D18" s="187">
        <v>1</v>
      </c>
      <c r="E18" s="187">
        <v>1</v>
      </c>
      <c r="F18" s="189">
        <f t="shared" si="0"/>
        <v>5287.7551020408164</v>
      </c>
      <c r="G18" s="190">
        <f t="shared" si="4"/>
        <v>5287.7551020408164</v>
      </c>
      <c r="H18" s="191">
        <f t="shared" si="5"/>
        <v>346.93877551020404</v>
      </c>
      <c r="I18" s="190">
        <f t="shared" si="1"/>
        <v>346.93877551020404</v>
      </c>
      <c r="J18" s="192">
        <f t="shared" si="6"/>
        <v>5634.6938775510207</v>
      </c>
      <c r="K18" s="265">
        <f t="shared" si="2"/>
        <v>5634.6938775510207</v>
      </c>
      <c r="M18" s="196">
        <v>12955</v>
      </c>
      <c r="N18" s="196">
        <v>850</v>
      </c>
      <c r="P18" s="266"/>
      <c r="Q18" s="196"/>
      <c r="R18" s="407"/>
      <c r="S18" s="404"/>
    </row>
    <row r="19" spans="1:19" ht="76.5">
      <c r="A19" s="184">
        <f t="shared" si="3"/>
        <v>6</v>
      </c>
      <c r="B19" s="268" t="s">
        <v>199</v>
      </c>
      <c r="C19" s="264" t="s">
        <v>194</v>
      </c>
      <c r="D19" s="187">
        <v>1</v>
      </c>
      <c r="E19" s="187">
        <v>1</v>
      </c>
      <c r="F19" s="189">
        <f t="shared" si="0"/>
        <v>5635.7142857142853</v>
      </c>
      <c r="G19" s="190">
        <f t="shared" si="4"/>
        <v>5635.7142857142853</v>
      </c>
      <c r="H19" s="191">
        <f t="shared" si="5"/>
        <v>346.93877551020404</v>
      </c>
      <c r="I19" s="190">
        <f>H19*E19</f>
        <v>346.93877551020404</v>
      </c>
      <c r="J19" s="192">
        <f t="shared" si="6"/>
        <v>5982.6530612244896</v>
      </c>
      <c r="K19" s="265">
        <f>J19/E19</f>
        <v>5982.6530612244896</v>
      </c>
      <c r="M19" s="196">
        <v>13807.5</v>
      </c>
      <c r="N19" s="196">
        <v>850</v>
      </c>
      <c r="P19" s="266"/>
      <c r="Q19" s="196"/>
      <c r="R19" s="407"/>
      <c r="S19" s="404"/>
    </row>
    <row r="20" spans="1:19" ht="99" customHeight="1">
      <c r="A20" s="184">
        <f t="shared" si="3"/>
        <v>7</v>
      </c>
      <c r="B20" s="268" t="s">
        <v>200</v>
      </c>
      <c r="C20" s="264" t="s">
        <v>194</v>
      </c>
      <c r="D20" s="187">
        <v>1</v>
      </c>
      <c r="E20" s="187">
        <v>1</v>
      </c>
      <c r="F20" s="189">
        <f t="shared" si="0"/>
        <v>10463.265306122448</v>
      </c>
      <c r="G20" s="190">
        <f t="shared" si="4"/>
        <v>10463.265306122448</v>
      </c>
      <c r="H20" s="191">
        <f t="shared" si="5"/>
        <v>346.93877551020404</v>
      </c>
      <c r="I20" s="190">
        <f t="shared" si="1"/>
        <v>346.93877551020404</v>
      </c>
      <c r="J20" s="192">
        <f t="shared" si="6"/>
        <v>10810.204081632652</v>
      </c>
      <c r="K20" s="265">
        <f t="shared" si="2"/>
        <v>10810.204081632652</v>
      </c>
      <c r="M20" s="196">
        <v>25635</v>
      </c>
      <c r="N20" s="196">
        <v>850</v>
      </c>
      <c r="P20" s="266"/>
      <c r="Q20" s="196"/>
      <c r="R20" s="407"/>
      <c r="S20" s="404"/>
    </row>
    <row r="21" spans="1:19" ht="76.5">
      <c r="A21" s="184">
        <f t="shared" si="3"/>
        <v>8</v>
      </c>
      <c r="B21" s="268" t="s">
        <v>201</v>
      </c>
      <c r="C21" s="264" t="s">
        <v>194</v>
      </c>
      <c r="D21" s="187">
        <v>1</v>
      </c>
      <c r="E21" s="187">
        <v>1</v>
      </c>
      <c r="F21" s="189">
        <f t="shared" si="0"/>
        <v>9432.6530612244896</v>
      </c>
      <c r="G21" s="190">
        <f t="shared" si="4"/>
        <v>9432.6530612244896</v>
      </c>
      <c r="H21" s="191">
        <f t="shared" si="5"/>
        <v>346.93877551020404</v>
      </c>
      <c r="I21" s="190">
        <f t="shared" si="1"/>
        <v>346.93877551020404</v>
      </c>
      <c r="J21" s="192">
        <f t="shared" si="6"/>
        <v>9779.5918367346931</v>
      </c>
      <c r="K21" s="265">
        <f t="shared" si="2"/>
        <v>9779.5918367346931</v>
      </c>
      <c r="M21" s="196">
        <v>23110</v>
      </c>
      <c r="N21" s="196">
        <v>850</v>
      </c>
      <c r="P21" s="266"/>
      <c r="Q21" s="196"/>
      <c r="R21" s="407"/>
      <c r="S21" s="404"/>
    </row>
    <row r="22" spans="1:19" ht="76.5">
      <c r="A22" s="184">
        <f t="shared" si="3"/>
        <v>9</v>
      </c>
      <c r="B22" s="268" t="s">
        <v>202</v>
      </c>
      <c r="C22" s="264" t="s">
        <v>194</v>
      </c>
      <c r="D22" s="187">
        <v>1</v>
      </c>
      <c r="E22" s="187">
        <v>1</v>
      </c>
      <c r="F22" s="189">
        <f t="shared" si="0"/>
        <v>10463.265306122448</v>
      </c>
      <c r="G22" s="190">
        <f t="shared" si="4"/>
        <v>10463.265306122448</v>
      </c>
      <c r="H22" s="191">
        <f t="shared" si="5"/>
        <v>346.93877551020404</v>
      </c>
      <c r="I22" s="190">
        <f t="shared" si="1"/>
        <v>346.93877551020404</v>
      </c>
      <c r="J22" s="192">
        <f t="shared" si="6"/>
        <v>10810.204081632652</v>
      </c>
      <c r="K22" s="265">
        <f t="shared" si="2"/>
        <v>10810.204081632652</v>
      </c>
      <c r="M22" s="196">
        <v>25635</v>
      </c>
      <c r="N22" s="196">
        <v>850</v>
      </c>
      <c r="P22" s="266"/>
      <c r="Q22" s="196"/>
      <c r="R22" s="407"/>
      <c r="S22" s="404"/>
    </row>
    <row r="23" spans="1:19" ht="76.5">
      <c r="A23" s="184">
        <f t="shared" si="3"/>
        <v>10</v>
      </c>
      <c r="B23" s="268" t="s">
        <v>203</v>
      </c>
      <c r="C23" s="264" t="s">
        <v>194</v>
      </c>
      <c r="D23" s="187">
        <v>1</v>
      </c>
      <c r="E23" s="187">
        <v>1</v>
      </c>
      <c r="F23" s="189">
        <f t="shared" si="0"/>
        <v>5329.5918367346931</v>
      </c>
      <c r="G23" s="190">
        <f t="shared" si="4"/>
        <v>5329.5918367346931</v>
      </c>
      <c r="H23" s="191">
        <f t="shared" si="5"/>
        <v>346.93877551020404</v>
      </c>
      <c r="I23" s="190">
        <f t="shared" si="1"/>
        <v>346.93877551020404</v>
      </c>
      <c r="J23" s="192">
        <f t="shared" si="6"/>
        <v>5676.5306122448974</v>
      </c>
      <c r="K23" s="265">
        <f t="shared" si="2"/>
        <v>5676.5306122448974</v>
      </c>
      <c r="M23" s="196">
        <v>13057.5</v>
      </c>
      <c r="N23" s="196">
        <v>850</v>
      </c>
      <c r="P23" s="266"/>
      <c r="Q23" s="196"/>
      <c r="R23" s="407"/>
      <c r="S23" s="404"/>
    </row>
    <row r="24" spans="1:19" ht="76.5">
      <c r="A24" s="184">
        <f t="shared" si="3"/>
        <v>11</v>
      </c>
      <c r="B24" s="268" t="s">
        <v>204</v>
      </c>
      <c r="C24" s="264" t="s">
        <v>194</v>
      </c>
      <c r="D24" s="187">
        <v>1</v>
      </c>
      <c r="E24" s="187">
        <v>1</v>
      </c>
      <c r="F24" s="189">
        <f t="shared" si="0"/>
        <v>6513.2653061224482</v>
      </c>
      <c r="G24" s="190">
        <f t="shared" si="4"/>
        <v>6513.2653061224482</v>
      </c>
      <c r="H24" s="191">
        <f t="shared" si="5"/>
        <v>346.93877551020404</v>
      </c>
      <c r="I24" s="190">
        <f t="shared" si="1"/>
        <v>346.93877551020404</v>
      </c>
      <c r="J24" s="192">
        <f t="shared" si="6"/>
        <v>6860.2040816326526</v>
      </c>
      <c r="K24" s="265">
        <f t="shared" si="2"/>
        <v>6860.2040816326526</v>
      </c>
      <c r="M24" s="196">
        <v>15957.5</v>
      </c>
      <c r="N24" s="196">
        <v>850</v>
      </c>
      <c r="P24" s="266"/>
      <c r="Q24" s="196"/>
      <c r="R24" s="407"/>
      <c r="S24" s="404"/>
    </row>
    <row r="25" spans="1:19" ht="76.5">
      <c r="A25" s="184">
        <f t="shared" si="3"/>
        <v>12</v>
      </c>
      <c r="B25" s="268" t="s">
        <v>205</v>
      </c>
      <c r="C25" s="264" t="s">
        <v>194</v>
      </c>
      <c r="D25" s="187">
        <v>1</v>
      </c>
      <c r="E25" s="187">
        <v>1</v>
      </c>
      <c r="F25" s="189">
        <f t="shared" si="0"/>
        <v>7088.775510204081</v>
      </c>
      <c r="G25" s="190">
        <f t="shared" si="4"/>
        <v>7088.775510204081</v>
      </c>
      <c r="H25" s="191">
        <f t="shared" si="5"/>
        <v>346.93877551020404</v>
      </c>
      <c r="I25" s="190">
        <f t="shared" si="1"/>
        <v>346.93877551020404</v>
      </c>
      <c r="J25" s="192">
        <f t="shared" si="6"/>
        <v>7435.7142857142853</v>
      </c>
      <c r="K25" s="265">
        <f t="shared" si="2"/>
        <v>7435.7142857142853</v>
      </c>
      <c r="M25" s="196">
        <v>17367.5</v>
      </c>
      <c r="N25" s="196">
        <v>850</v>
      </c>
      <c r="P25" s="266"/>
      <c r="Q25" s="196"/>
      <c r="R25" s="407"/>
      <c r="S25" s="404"/>
    </row>
    <row r="26" spans="1:19" ht="25.5">
      <c r="A26" s="184">
        <f>A23+1</f>
        <v>11</v>
      </c>
      <c r="B26" s="268" t="s">
        <v>623</v>
      </c>
      <c r="C26" s="264" t="s">
        <v>194</v>
      </c>
      <c r="D26" s="187">
        <v>1</v>
      </c>
      <c r="E26" s="197">
        <v>1</v>
      </c>
      <c r="F26" s="189">
        <f>M26/$J$4</f>
        <v>797.95918367346928</v>
      </c>
      <c r="G26" s="190">
        <f t="shared" si="4"/>
        <v>797.95918367346928</v>
      </c>
      <c r="H26" s="191">
        <f>N26/$J$4</f>
        <v>61.224489795918366</v>
      </c>
      <c r="I26" s="190">
        <f>H26*E26</f>
        <v>61.224489795918366</v>
      </c>
      <c r="J26" s="192">
        <f t="shared" si="6"/>
        <v>859.1836734693876</v>
      </c>
      <c r="K26" s="265">
        <f>J26/E26</f>
        <v>859.1836734693876</v>
      </c>
      <c r="M26" s="196">
        <v>1955</v>
      </c>
      <c r="N26" s="196">
        <v>150</v>
      </c>
      <c r="P26" s="266"/>
      <c r="Q26" s="187"/>
      <c r="R26" s="407"/>
      <c r="S26" s="404"/>
    </row>
    <row r="27" spans="1:19" ht="48.75" customHeight="1">
      <c r="A27" s="184">
        <f t="shared" si="3"/>
        <v>12</v>
      </c>
      <c r="B27" s="268" t="s">
        <v>624</v>
      </c>
      <c r="C27" s="269" t="s">
        <v>194</v>
      </c>
      <c r="D27" s="187">
        <v>1</v>
      </c>
      <c r="E27" s="187">
        <v>1</v>
      </c>
      <c r="F27" s="189">
        <f>M27/$J$4</f>
        <v>1111.2244897959183</v>
      </c>
      <c r="G27" s="190">
        <f t="shared" si="4"/>
        <v>1111.2244897959183</v>
      </c>
      <c r="H27" s="191">
        <f>N27/$J$4</f>
        <v>91.836734693877546</v>
      </c>
      <c r="I27" s="190">
        <f>H27*E27</f>
        <v>91.836734693877546</v>
      </c>
      <c r="J27" s="192">
        <f t="shared" si="6"/>
        <v>1203.0612244897959</v>
      </c>
      <c r="K27" s="265">
        <f>J27/E27</f>
        <v>1203.0612244897959</v>
      </c>
      <c r="M27" s="196">
        <v>2722.5</v>
      </c>
      <c r="N27" s="196">
        <v>225</v>
      </c>
      <c r="P27" s="270"/>
      <c r="Q27" s="266"/>
      <c r="R27" s="407"/>
      <c r="S27" s="404"/>
    </row>
    <row r="28" spans="1:19">
      <c r="A28" s="184">
        <f>A27+1</f>
        <v>13</v>
      </c>
      <c r="B28" s="268" t="s">
        <v>588</v>
      </c>
      <c r="C28" s="264" t="s">
        <v>625</v>
      </c>
      <c r="D28" s="187">
        <v>1</v>
      </c>
      <c r="E28" s="197">
        <v>1000</v>
      </c>
      <c r="F28" s="189">
        <f t="shared" ref="F28:F60" si="7">M28/$J$4</f>
        <v>5.3877551020408152</v>
      </c>
      <c r="G28" s="190">
        <f t="shared" si="4"/>
        <v>5387.7551020408155</v>
      </c>
      <c r="H28" s="191">
        <f>N28/$J$4</f>
        <v>8.9795918367346932</v>
      </c>
      <c r="I28" s="190">
        <f>H28*E28</f>
        <v>8979.5918367346931</v>
      </c>
      <c r="J28" s="192">
        <f t="shared" si="6"/>
        <v>14367.346938775509</v>
      </c>
      <c r="K28" s="265">
        <f>J28/E28</f>
        <v>14.367346938775508</v>
      </c>
      <c r="M28" s="271">
        <v>13.2</v>
      </c>
      <c r="N28" s="271">
        <v>22</v>
      </c>
      <c r="P28" s="266"/>
      <c r="Q28" s="197"/>
      <c r="R28" s="407"/>
      <c r="S28" s="404"/>
    </row>
    <row r="29" spans="1:19">
      <c r="A29" s="184">
        <f t="shared" si="3"/>
        <v>14</v>
      </c>
      <c r="B29" s="268" t="s">
        <v>206</v>
      </c>
      <c r="C29" s="269" t="s">
        <v>20</v>
      </c>
      <c r="D29" s="187">
        <v>1</v>
      </c>
      <c r="E29" s="197">
        <v>22</v>
      </c>
      <c r="F29" s="189">
        <f t="shared" si="7"/>
        <v>11.326530612244897</v>
      </c>
      <c r="G29" s="190">
        <f t="shared" si="4"/>
        <v>249.18367346938771</v>
      </c>
      <c r="H29" s="191">
        <f t="shared" ref="H29:H60" si="8">N29/$J$4</f>
        <v>10.204081632653061</v>
      </c>
      <c r="I29" s="190">
        <f t="shared" ref="I29:I60" si="9">H29*E29</f>
        <v>224.48979591836735</v>
      </c>
      <c r="J29" s="192">
        <f t="shared" si="6"/>
        <v>473.67346938775506</v>
      </c>
      <c r="K29" s="265">
        <f t="shared" ref="K29:K60" si="10">J29/E29</f>
        <v>21.530612244897956</v>
      </c>
      <c r="M29" s="196">
        <v>27.75</v>
      </c>
      <c r="N29" s="196">
        <v>25</v>
      </c>
      <c r="P29" s="266"/>
      <c r="Q29" s="197"/>
      <c r="R29" s="407"/>
      <c r="S29" s="404"/>
    </row>
    <row r="30" spans="1:19">
      <c r="A30" s="184">
        <f t="shared" si="3"/>
        <v>15</v>
      </c>
      <c r="B30" s="268" t="s">
        <v>207</v>
      </c>
      <c r="C30" s="269" t="s">
        <v>20</v>
      </c>
      <c r="D30" s="187">
        <v>1</v>
      </c>
      <c r="E30" s="197">
        <v>40</v>
      </c>
      <c r="F30" s="189">
        <f t="shared" si="7"/>
        <v>12.102040816326529</v>
      </c>
      <c r="G30" s="190">
        <f t="shared" si="4"/>
        <v>484.08163265306115</v>
      </c>
      <c r="H30" s="191">
        <f t="shared" si="8"/>
        <v>10.204081632653061</v>
      </c>
      <c r="I30" s="190">
        <f t="shared" si="9"/>
        <v>408.16326530612241</v>
      </c>
      <c r="J30" s="192">
        <f t="shared" si="6"/>
        <v>892.24489795918362</v>
      </c>
      <c r="K30" s="265">
        <f t="shared" si="10"/>
        <v>22.30612244897959</v>
      </c>
      <c r="M30" s="196">
        <v>29.65</v>
      </c>
      <c r="N30" s="196">
        <v>25</v>
      </c>
      <c r="P30" s="266"/>
      <c r="Q30" s="197"/>
      <c r="R30" s="407"/>
      <c r="S30" s="404"/>
    </row>
    <row r="31" spans="1:19">
      <c r="A31" s="184">
        <f>A28+1</f>
        <v>14</v>
      </c>
      <c r="B31" s="268" t="s">
        <v>208</v>
      </c>
      <c r="C31" s="264" t="s">
        <v>20</v>
      </c>
      <c r="D31" s="187">
        <v>1</v>
      </c>
      <c r="E31" s="187">
        <v>30</v>
      </c>
      <c r="F31" s="189">
        <f t="shared" si="7"/>
        <v>13.551020408163266</v>
      </c>
      <c r="G31" s="190">
        <f t="shared" si="4"/>
        <v>406.53061224489801</v>
      </c>
      <c r="H31" s="191">
        <f t="shared" si="8"/>
        <v>10.204081632653061</v>
      </c>
      <c r="I31" s="190">
        <f t="shared" si="9"/>
        <v>306.12244897959181</v>
      </c>
      <c r="J31" s="192">
        <f t="shared" si="6"/>
        <v>712.65306122448987</v>
      </c>
      <c r="K31" s="265">
        <f t="shared" si="10"/>
        <v>23.755102040816329</v>
      </c>
      <c r="M31" s="196">
        <v>33.200000000000003</v>
      </c>
      <c r="N31" s="196">
        <v>25</v>
      </c>
      <c r="P31" s="266"/>
      <c r="Q31" s="266"/>
      <c r="R31" s="407"/>
      <c r="S31" s="404"/>
    </row>
    <row r="32" spans="1:19">
      <c r="A32" s="184">
        <f t="shared" si="3"/>
        <v>15</v>
      </c>
      <c r="B32" s="268" t="s">
        <v>209</v>
      </c>
      <c r="C32" s="264" t="s">
        <v>20</v>
      </c>
      <c r="D32" s="187">
        <v>1</v>
      </c>
      <c r="E32" s="187">
        <v>13</v>
      </c>
      <c r="F32" s="189">
        <f t="shared" si="7"/>
        <v>14.326530612244898</v>
      </c>
      <c r="G32" s="190">
        <f t="shared" si="4"/>
        <v>186.24489795918367</v>
      </c>
      <c r="H32" s="191">
        <f t="shared" si="8"/>
        <v>10.204081632653061</v>
      </c>
      <c r="I32" s="190">
        <f t="shared" si="9"/>
        <v>132.65306122448979</v>
      </c>
      <c r="J32" s="192">
        <f t="shared" si="6"/>
        <v>318.89795918367349</v>
      </c>
      <c r="K32" s="265">
        <f>J32/E32</f>
        <v>24.530612244897959</v>
      </c>
      <c r="M32" s="196">
        <v>35.1</v>
      </c>
      <c r="N32" s="196">
        <v>25</v>
      </c>
      <c r="P32" s="266"/>
      <c r="Q32" s="266"/>
      <c r="R32" s="407"/>
      <c r="S32" s="404"/>
    </row>
    <row r="33" spans="1:19">
      <c r="A33" s="184">
        <f t="shared" si="3"/>
        <v>16</v>
      </c>
      <c r="B33" s="340" t="s">
        <v>210</v>
      </c>
      <c r="C33" s="274" t="s">
        <v>20</v>
      </c>
      <c r="D33" s="187">
        <v>1</v>
      </c>
      <c r="E33" s="187">
        <v>14</v>
      </c>
      <c r="F33" s="189">
        <f t="shared" si="7"/>
        <v>14.897959183673468</v>
      </c>
      <c r="G33" s="190">
        <f t="shared" si="4"/>
        <v>208.57142857142856</v>
      </c>
      <c r="H33" s="191">
        <f t="shared" si="8"/>
        <v>10.204081632653061</v>
      </c>
      <c r="I33" s="190">
        <f t="shared" si="9"/>
        <v>142.85714285714286</v>
      </c>
      <c r="J33" s="192">
        <f t="shared" si="6"/>
        <v>351.42857142857144</v>
      </c>
      <c r="K33" s="265">
        <f t="shared" si="10"/>
        <v>25.102040816326532</v>
      </c>
      <c r="M33" s="196">
        <v>36.5</v>
      </c>
      <c r="N33" s="196">
        <v>25</v>
      </c>
      <c r="P33" s="266"/>
      <c r="Q33" s="266"/>
      <c r="R33" s="407"/>
      <c r="S33" s="404"/>
    </row>
    <row r="34" spans="1:19">
      <c r="A34" s="184">
        <f>A31+1</f>
        <v>15</v>
      </c>
      <c r="B34" s="268" t="s">
        <v>211</v>
      </c>
      <c r="C34" s="264" t="s">
        <v>20</v>
      </c>
      <c r="D34" s="187">
        <v>1</v>
      </c>
      <c r="E34" s="187">
        <v>3</v>
      </c>
      <c r="F34" s="189">
        <f t="shared" si="7"/>
        <v>16.857142857142854</v>
      </c>
      <c r="G34" s="190">
        <f t="shared" si="4"/>
        <v>50.571428571428562</v>
      </c>
      <c r="H34" s="191">
        <f t="shared" si="8"/>
        <v>10.204081632653061</v>
      </c>
      <c r="I34" s="190">
        <f t="shared" si="9"/>
        <v>30.612244897959183</v>
      </c>
      <c r="J34" s="192">
        <f t="shared" si="6"/>
        <v>81.183673469387742</v>
      </c>
      <c r="K34" s="265">
        <f t="shared" si="10"/>
        <v>27.061224489795915</v>
      </c>
      <c r="M34" s="196">
        <v>41.3</v>
      </c>
      <c r="N34" s="196">
        <v>25</v>
      </c>
      <c r="P34" s="266"/>
      <c r="Q34" s="266"/>
      <c r="R34" s="407"/>
      <c r="S34" s="404"/>
    </row>
    <row r="35" spans="1:19">
      <c r="A35" s="184">
        <f t="shared" si="3"/>
        <v>16</v>
      </c>
      <c r="B35" s="268" t="s">
        <v>212</v>
      </c>
      <c r="C35" s="264" t="s">
        <v>20</v>
      </c>
      <c r="D35" s="187">
        <v>1</v>
      </c>
      <c r="E35" s="187">
        <v>1</v>
      </c>
      <c r="F35" s="189">
        <f t="shared" si="7"/>
        <v>18.489795918367346</v>
      </c>
      <c r="G35" s="190">
        <f t="shared" si="4"/>
        <v>18.489795918367346</v>
      </c>
      <c r="H35" s="191">
        <f t="shared" si="8"/>
        <v>10.204081632653061</v>
      </c>
      <c r="I35" s="190">
        <f t="shared" si="9"/>
        <v>10.204081632653061</v>
      </c>
      <c r="J35" s="192">
        <f t="shared" si="6"/>
        <v>28.693877551020407</v>
      </c>
      <c r="K35" s="265">
        <f t="shared" si="10"/>
        <v>28.693877551020407</v>
      </c>
      <c r="M35" s="196">
        <v>45.3</v>
      </c>
      <c r="N35" s="196">
        <v>25</v>
      </c>
      <c r="P35" s="266"/>
      <c r="Q35" s="266"/>
      <c r="R35" s="407"/>
      <c r="S35" s="404"/>
    </row>
    <row r="36" spans="1:19">
      <c r="A36" s="184">
        <f t="shared" si="3"/>
        <v>17</v>
      </c>
      <c r="B36" s="340" t="s">
        <v>213</v>
      </c>
      <c r="C36" s="274" t="s">
        <v>20</v>
      </c>
      <c r="D36" s="187">
        <v>1</v>
      </c>
      <c r="E36" s="187">
        <v>2</v>
      </c>
      <c r="F36" s="189">
        <f t="shared" si="7"/>
        <v>14.204081632653059</v>
      </c>
      <c r="G36" s="190">
        <f t="shared" si="4"/>
        <v>28.408163265306118</v>
      </c>
      <c r="H36" s="191">
        <f t="shared" si="8"/>
        <v>10.204081632653061</v>
      </c>
      <c r="I36" s="190">
        <f t="shared" si="9"/>
        <v>20.408163265306122</v>
      </c>
      <c r="J36" s="192">
        <f t="shared" si="6"/>
        <v>48.816326530612244</v>
      </c>
      <c r="K36" s="265">
        <f t="shared" si="10"/>
        <v>24.408163265306122</v>
      </c>
      <c r="M36" s="196">
        <v>34.799999999999997</v>
      </c>
      <c r="N36" s="196">
        <v>25</v>
      </c>
      <c r="P36" s="266"/>
      <c r="Q36" s="266"/>
      <c r="R36" s="407"/>
      <c r="S36" s="404"/>
    </row>
    <row r="37" spans="1:19">
      <c r="A37" s="184">
        <f t="shared" si="3"/>
        <v>18</v>
      </c>
      <c r="B37" s="340" t="s">
        <v>214</v>
      </c>
      <c r="C37" s="274" t="s">
        <v>20</v>
      </c>
      <c r="D37" s="187">
        <v>1</v>
      </c>
      <c r="E37" s="187">
        <v>10</v>
      </c>
      <c r="F37" s="189">
        <f t="shared" si="7"/>
        <v>15.102040816326529</v>
      </c>
      <c r="G37" s="190">
        <f t="shared" si="4"/>
        <v>151.0204081632653</v>
      </c>
      <c r="H37" s="191">
        <f t="shared" si="8"/>
        <v>10.204081632653061</v>
      </c>
      <c r="I37" s="190">
        <f t="shared" si="9"/>
        <v>102.0408163265306</v>
      </c>
      <c r="J37" s="192">
        <f t="shared" si="6"/>
        <v>253.0612244897959</v>
      </c>
      <c r="K37" s="265">
        <f t="shared" si="10"/>
        <v>25.30612244897959</v>
      </c>
      <c r="M37" s="196">
        <v>37</v>
      </c>
      <c r="N37" s="196">
        <v>25</v>
      </c>
      <c r="P37" s="266"/>
      <c r="Q37" s="266"/>
      <c r="R37" s="407"/>
      <c r="S37" s="404"/>
    </row>
    <row r="38" spans="1:19">
      <c r="A38" s="184">
        <f t="shared" si="3"/>
        <v>19</v>
      </c>
      <c r="B38" s="340" t="s">
        <v>215</v>
      </c>
      <c r="C38" s="274" t="s">
        <v>20</v>
      </c>
      <c r="D38" s="187">
        <v>0</v>
      </c>
      <c r="E38" s="187">
        <v>4</v>
      </c>
      <c r="F38" s="189">
        <f t="shared" si="7"/>
        <v>82.857142857142847</v>
      </c>
      <c r="G38" s="190">
        <f t="shared" si="4"/>
        <v>331.42857142857139</v>
      </c>
      <c r="H38" s="191">
        <f t="shared" si="8"/>
        <v>20.408163265306122</v>
      </c>
      <c r="I38" s="190">
        <f t="shared" si="9"/>
        <v>81.632653061224488</v>
      </c>
      <c r="J38" s="192">
        <f t="shared" si="6"/>
        <v>413.0612244897959</v>
      </c>
      <c r="K38" s="265">
        <f t="shared" si="10"/>
        <v>103.26530612244898</v>
      </c>
      <c r="M38" s="271">
        <v>203</v>
      </c>
      <c r="N38" s="271">
        <v>50</v>
      </c>
      <c r="P38" s="266"/>
      <c r="Q38" s="266"/>
      <c r="R38" s="407"/>
      <c r="S38" s="404"/>
    </row>
    <row r="39" spans="1:19">
      <c r="A39" s="184">
        <f t="shared" si="3"/>
        <v>20</v>
      </c>
      <c r="B39" s="341" t="s">
        <v>216</v>
      </c>
      <c r="C39" s="269" t="s">
        <v>20</v>
      </c>
      <c r="D39" s="187">
        <v>1</v>
      </c>
      <c r="E39" s="187">
        <v>13</v>
      </c>
      <c r="F39" s="189">
        <f t="shared" si="7"/>
        <v>7.6530612244897958</v>
      </c>
      <c r="G39" s="190">
        <f t="shared" si="4"/>
        <v>99.489795918367349</v>
      </c>
      <c r="H39" s="191">
        <f t="shared" si="8"/>
        <v>10.204081632653061</v>
      </c>
      <c r="I39" s="190">
        <f t="shared" si="9"/>
        <v>132.65306122448979</v>
      </c>
      <c r="J39" s="192">
        <f t="shared" si="6"/>
        <v>232.14285714285714</v>
      </c>
      <c r="K39" s="265">
        <f t="shared" si="10"/>
        <v>17.857142857142858</v>
      </c>
      <c r="M39" s="196">
        <v>18.75</v>
      </c>
      <c r="N39" s="196">
        <v>25</v>
      </c>
      <c r="P39" s="266"/>
      <c r="Q39" s="266"/>
      <c r="R39" s="407"/>
      <c r="S39" s="404"/>
    </row>
    <row r="40" spans="1:19">
      <c r="A40" s="184">
        <f t="shared" si="3"/>
        <v>21</v>
      </c>
      <c r="B40" s="341" t="s">
        <v>217</v>
      </c>
      <c r="C40" s="269" t="s">
        <v>20</v>
      </c>
      <c r="D40" s="187">
        <v>1</v>
      </c>
      <c r="E40" s="187">
        <v>13</v>
      </c>
      <c r="F40" s="189">
        <f t="shared" si="7"/>
        <v>8.7755102040816322</v>
      </c>
      <c r="G40" s="190">
        <f t="shared" si="4"/>
        <v>114.08163265306122</v>
      </c>
      <c r="H40" s="191">
        <f t="shared" si="8"/>
        <v>10.204081632653061</v>
      </c>
      <c r="I40" s="190">
        <f t="shared" si="9"/>
        <v>132.65306122448979</v>
      </c>
      <c r="J40" s="192">
        <f t="shared" si="6"/>
        <v>246.73469387755102</v>
      </c>
      <c r="K40" s="265">
        <f t="shared" si="10"/>
        <v>18.979591836734695</v>
      </c>
      <c r="M40" s="196">
        <v>21.5</v>
      </c>
      <c r="N40" s="196">
        <v>25</v>
      </c>
      <c r="P40" s="266"/>
      <c r="Q40" s="266"/>
      <c r="R40" s="407"/>
      <c r="S40" s="404"/>
    </row>
    <row r="41" spans="1:19">
      <c r="A41" s="184">
        <f t="shared" si="3"/>
        <v>22</v>
      </c>
      <c r="B41" s="341" t="s">
        <v>218</v>
      </c>
      <c r="C41" s="269" t="s">
        <v>20</v>
      </c>
      <c r="D41" s="187">
        <v>1</v>
      </c>
      <c r="E41" s="187">
        <v>19</v>
      </c>
      <c r="F41" s="189">
        <f t="shared" si="7"/>
        <v>11.326530612244897</v>
      </c>
      <c r="G41" s="190">
        <f t="shared" si="4"/>
        <v>215.20408163265304</v>
      </c>
      <c r="H41" s="191">
        <f t="shared" si="8"/>
        <v>10.204081632653061</v>
      </c>
      <c r="I41" s="190">
        <f t="shared" si="9"/>
        <v>193.87755102040816</v>
      </c>
      <c r="J41" s="192">
        <f t="shared" si="6"/>
        <v>409.08163265306121</v>
      </c>
      <c r="K41" s="265">
        <f t="shared" si="10"/>
        <v>21.530612244897959</v>
      </c>
      <c r="M41" s="196">
        <v>27.75</v>
      </c>
      <c r="N41" s="196">
        <v>25</v>
      </c>
      <c r="P41" s="266"/>
      <c r="Q41" s="266"/>
      <c r="R41" s="407"/>
      <c r="S41" s="404"/>
    </row>
    <row r="42" spans="1:19">
      <c r="A42" s="184">
        <f t="shared" si="3"/>
        <v>23</v>
      </c>
      <c r="B42" s="341" t="s">
        <v>219</v>
      </c>
      <c r="C42" s="269" t="s">
        <v>20</v>
      </c>
      <c r="D42" s="187">
        <v>1</v>
      </c>
      <c r="E42" s="187">
        <v>19</v>
      </c>
      <c r="F42" s="189">
        <f t="shared" si="7"/>
        <v>11.469387755102041</v>
      </c>
      <c r="G42" s="190">
        <f t="shared" si="4"/>
        <v>217.91836734693877</v>
      </c>
      <c r="H42" s="191">
        <f t="shared" si="8"/>
        <v>10.204081632653061</v>
      </c>
      <c r="I42" s="190">
        <f t="shared" si="9"/>
        <v>193.87755102040816</v>
      </c>
      <c r="J42" s="192">
        <f t="shared" si="6"/>
        <v>411.79591836734693</v>
      </c>
      <c r="K42" s="265">
        <f t="shared" si="10"/>
        <v>21.673469387755102</v>
      </c>
      <c r="M42" s="196">
        <v>28.1</v>
      </c>
      <c r="N42" s="196">
        <v>25</v>
      </c>
      <c r="P42" s="266"/>
      <c r="Q42" s="266"/>
      <c r="R42" s="407"/>
      <c r="S42" s="404"/>
    </row>
    <row r="43" spans="1:19">
      <c r="A43" s="184">
        <f t="shared" si="3"/>
        <v>24</v>
      </c>
      <c r="B43" s="341" t="s">
        <v>220</v>
      </c>
      <c r="C43" s="269" t="s">
        <v>20</v>
      </c>
      <c r="D43" s="187">
        <v>1</v>
      </c>
      <c r="E43" s="187">
        <v>20</v>
      </c>
      <c r="F43" s="189">
        <f t="shared" si="7"/>
        <v>14.387755102040815</v>
      </c>
      <c r="G43" s="190">
        <f t="shared" si="4"/>
        <v>287.75510204081633</v>
      </c>
      <c r="H43" s="191">
        <f t="shared" si="8"/>
        <v>10.204081632653061</v>
      </c>
      <c r="I43" s="190">
        <f t="shared" si="9"/>
        <v>204.08163265306121</v>
      </c>
      <c r="J43" s="192">
        <f>G43+I43</f>
        <v>491.83673469387753</v>
      </c>
      <c r="K43" s="265">
        <f>J43/E43</f>
        <v>24.591836734693878</v>
      </c>
      <c r="M43" s="196">
        <v>35.25</v>
      </c>
      <c r="N43" s="196">
        <v>25</v>
      </c>
      <c r="P43" s="266"/>
      <c r="Q43" s="266"/>
      <c r="R43" s="407"/>
      <c r="S43" s="404"/>
    </row>
    <row r="44" spans="1:19">
      <c r="A44" s="184">
        <f t="shared" si="3"/>
        <v>25</v>
      </c>
      <c r="B44" s="341" t="s">
        <v>221</v>
      </c>
      <c r="C44" s="269" t="s">
        <v>20</v>
      </c>
      <c r="D44" s="187">
        <v>1</v>
      </c>
      <c r="E44" s="187">
        <v>4</v>
      </c>
      <c r="F44" s="189">
        <f t="shared" si="7"/>
        <v>14.693877551020407</v>
      </c>
      <c r="G44" s="190">
        <f t="shared" si="4"/>
        <v>58.775510204081627</v>
      </c>
      <c r="H44" s="191">
        <f t="shared" si="8"/>
        <v>10.204081632653061</v>
      </c>
      <c r="I44" s="190">
        <f t="shared" si="9"/>
        <v>40.816326530612244</v>
      </c>
      <c r="J44" s="192">
        <f t="shared" si="6"/>
        <v>99.591836734693871</v>
      </c>
      <c r="K44" s="265">
        <f t="shared" si="10"/>
        <v>24.897959183673468</v>
      </c>
      <c r="M44" s="196">
        <v>36</v>
      </c>
      <c r="N44" s="196">
        <v>25</v>
      </c>
      <c r="P44" s="266"/>
      <c r="Q44" s="266"/>
      <c r="R44" s="407"/>
      <c r="S44" s="404"/>
    </row>
    <row r="45" spans="1:19">
      <c r="A45" s="184">
        <f t="shared" si="3"/>
        <v>26</v>
      </c>
      <c r="B45" s="341" t="s">
        <v>222</v>
      </c>
      <c r="C45" s="269" t="s">
        <v>20</v>
      </c>
      <c r="D45" s="187">
        <v>1</v>
      </c>
      <c r="E45" s="187">
        <v>2</v>
      </c>
      <c r="F45" s="276">
        <f t="shared" si="7"/>
        <v>16.122448979591837</v>
      </c>
      <c r="G45" s="190">
        <f t="shared" si="4"/>
        <v>32.244897959183675</v>
      </c>
      <c r="H45" s="191">
        <f t="shared" si="8"/>
        <v>10.204081632653061</v>
      </c>
      <c r="I45" s="190">
        <f t="shared" si="9"/>
        <v>20.408163265306122</v>
      </c>
      <c r="J45" s="192">
        <f t="shared" si="6"/>
        <v>52.653061224489797</v>
      </c>
      <c r="K45" s="265">
        <f t="shared" si="10"/>
        <v>26.326530612244898</v>
      </c>
      <c r="M45" s="196">
        <v>39.5</v>
      </c>
      <c r="N45" s="196">
        <v>25</v>
      </c>
      <c r="P45" s="266"/>
      <c r="Q45" s="266"/>
      <c r="R45" s="407"/>
      <c r="S45" s="404"/>
    </row>
    <row r="46" spans="1:19">
      <c r="A46" s="184">
        <f t="shared" si="3"/>
        <v>27</v>
      </c>
      <c r="B46" s="341" t="s">
        <v>223</v>
      </c>
      <c r="C46" s="269" t="s">
        <v>20</v>
      </c>
      <c r="D46" s="187">
        <v>1</v>
      </c>
      <c r="E46" s="187">
        <v>5</v>
      </c>
      <c r="F46" s="189">
        <f t="shared" si="7"/>
        <v>16.326530612244898</v>
      </c>
      <c r="G46" s="190">
        <f t="shared" si="4"/>
        <v>81.632653061224488</v>
      </c>
      <c r="H46" s="191">
        <f t="shared" si="8"/>
        <v>10.204081632653061</v>
      </c>
      <c r="I46" s="190">
        <f t="shared" si="9"/>
        <v>51.020408163265301</v>
      </c>
      <c r="J46" s="192">
        <f t="shared" si="6"/>
        <v>132.65306122448979</v>
      </c>
      <c r="K46" s="265">
        <f t="shared" si="10"/>
        <v>26.530612244897959</v>
      </c>
      <c r="M46" s="196">
        <v>40</v>
      </c>
      <c r="N46" s="196">
        <v>25</v>
      </c>
      <c r="P46" s="266"/>
      <c r="Q46" s="266"/>
      <c r="R46" s="407"/>
      <c r="S46" s="404"/>
    </row>
    <row r="47" spans="1:19">
      <c r="A47" s="184">
        <f t="shared" si="3"/>
        <v>28</v>
      </c>
      <c r="B47" s="341" t="s">
        <v>224</v>
      </c>
      <c r="C47" s="269" t="s">
        <v>20</v>
      </c>
      <c r="D47" s="187">
        <v>1</v>
      </c>
      <c r="E47" s="187">
        <v>8</v>
      </c>
      <c r="F47" s="189">
        <f t="shared" si="7"/>
        <v>16.428571428571427</v>
      </c>
      <c r="G47" s="190">
        <f t="shared" si="4"/>
        <v>131.42857142857142</v>
      </c>
      <c r="H47" s="191">
        <f t="shared" si="8"/>
        <v>10.204081632653061</v>
      </c>
      <c r="I47" s="190">
        <f t="shared" si="9"/>
        <v>81.632653061224488</v>
      </c>
      <c r="J47" s="192">
        <f t="shared" si="6"/>
        <v>213.0612244897959</v>
      </c>
      <c r="K47" s="265">
        <f t="shared" si="10"/>
        <v>26.632653061224488</v>
      </c>
      <c r="M47" s="196">
        <v>40.25</v>
      </c>
      <c r="N47" s="196">
        <v>25</v>
      </c>
      <c r="P47" s="266"/>
      <c r="Q47" s="266"/>
      <c r="R47" s="407"/>
      <c r="S47" s="404"/>
    </row>
    <row r="48" spans="1:19">
      <c r="A48" s="184">
        <f t="shared" si="3"/>
        <v>29</v>
      </c>
      <c r="B48" s="341" t="s">
        <v>225</v>
      </c>
      <c r="C48" s="269" t="s">
        <v>20</v>
      </c>
      <c r="D48" s="187">
        <v>1</v>
      </c>
      <c r="E48" s="187">
        <v>4</v>
      </c>
      <c r="F48" s="189">
        <f t="shared" si="7"/>
        <v>17.653061224489793</v>
      </c>
      <c r="G48" s="190">
        <f t="shared" si="4"/>
        <v>70.612244897959172</v>
      </c>
      <c r="H48" s="191">
        <f t="shared" si="8"/>
        <v>10.204081632653061</v>
      </c>
      <c r="I48" s="190">
        <f t="shared" si="9"/>
        <v>40.816326530612244</v>
      </c>
      <c r="J48" s="192">
        <f t="shared" si="6"/>
        <v>111.42857142857142</v>
      </c>
      <c r="K48" s="265">
        <f t="shared" si="10"/>
        <v>27.857142857142854</v>
      </c>
      <c r="M48" s="196">
        <v>43.25</v>
      </c>
      <c r="N48" s="196">
        <v>25</v>
      </c>
      <c r="P48" s="266"/>
      <c r="Q48" s="266"/>
      <c r="R48" s="407"/>
      <c r="S48" s="404"/>
    </row>
    <row r="49" spans="1:19">
      <c r="A49" s="184">
        <f t="shared" si="3"/>
        <v>30</v>
      </c>
      <c r="B49" s="341" t="s">
        <v>226</v>
      </c>
      <c r="C49" s="269" t="s">
        <v>20</v>
      </c>
      <c r="D49" s="187">
        <v>1</v>
      </c>
      <c r="E49" s="187">
        <v>3</v>
      </c>
      <c r="F49" s="276">
        <f t="shared" si="7"/>
        <v>16.428571428571427</v>
      </c>
      <c r="G49" s="190">
        <f t="shared" si="4"/>
        <v>49.285714285714278</v>
      </c>
      <c r="H49" s="191">
        <f t="shared" si="8"/>
        <v>10.204081632653061</v>
      </c>
      <c r="I49" s="190">
        <f t="shared" si="9"/>
        <v>30.612244897959183</v>
      </c>
      <c r="J49" s="192">
        <f t="shared" si="6"/>
        <v>79.897959183673464</v>
      </c>
      <c r="K49" s="265">
        <f t="shared" si="10"/>
        <v>26.632653061224488</v>
      </c>
      <c r="M49" s="196">
        <v>40.25</v>
      </c>
      <c r="N49" s="196">
        <v>25</v>
      </c>
      <c r="P49" s="266"/>
      <c r="Q49" s="266"/>
      <c r="R49" s="407"/>
      <c r="S49" s="404"/>
    </row>
    <row r="50" spans="1:19">
      <c r="A50" s="184">
        <f t="shared" si="3"/>
        <v>31</v>
      </c>
      <c r="B50" s="275" t="s">
        <v>227</v>
      </c>
      <c r="C50" s="269" t="s">
        <v>20</v>
      </c>
      <c r="D50" s="187">
        <v>1</v>
      </c>
      <c r="E50" s="187">
        <v>4</v>
      </c>
      <c r="F50" s="189">
        <f t="shared" si="7"/>
        <v>16.122448979591837</v>
      </c>
      <c r="G50" s="190">
        <f t="shared" si="4"/>
        <v>64.489795918367349</v>
      </c>
      <c r="H50" s="191">
        <f t="shared" si="8"/>
        <v>10.204081632653061</v>
      </c>
      <c r="I50" s="190">
        <f t="shared" si="9"/>
        <v>40.816326530612244</v>
      </c>
      <c r="J50" s="192">
        <f t="shared" si="6"/>
        <v>105.30612244897959</v>
      </c>
      <c r="K50" s="265">
        <f t="shared" si="10"/>
        <v>26.326530612244898</v>
      </c>
      <c r="M50" s="196">
        <v>39.5</v>
      </c>
      <c r="N50" s="196">
        <v>25</v>
      </c>
      <c r="P50" s="266"/>
      <c r="Q50" s="266"/>
      <c r="R50" s="407"/>
      <c r="S50" s="404"/>
    </row>
    <row r="51" spans="1:19">
      <c r="A51" s="184">
        <f t="shared" si="3"/>
        <v>32</v>
      </c>
      <c r="B51" s="275" t="s">
        <v>228</v>
      </c>
      <c r="C51" s="269" t="s">
        <v>20</v>
      </c>
      <c r="D51" s="187">
        <v>1</v>
      </c>
      <c r="E51" s="187">
        <v>1</v>
      </c>
      <c r="F51" s="189">
        <f t="shared" si="7"/>
        <v>20.510204081632651</v>
      </c>
      <c r="G51" s="190">
        <f t="shared" si="4"/>
        <v>20.510204081632651</v>
      </c>
      <c r="H51" s="191">
        <f t="shared" si="8"/>
        <v>10.204081632653061</v>
      </c>
      <c r="I51" s="190">
        <f t="shared" si="9"/>
        <v>10.204081632653061</v>
      </c>
      <c r="J51" s="192">
        <f t="shared" si="6"/>
        <v>30.714285714285712</v>
      </c>
      <c r="K51" s="265">
        <f t="shared" si="10"/>
        <v>30.714285714285712</v>
      </c>
      <c r="M51" s="196">
        <v>50.25</v>
      </c>
      <c r="N51" s="196">
        <v>25</v>
      </c>
      <c r="P51" s="266"/>
      <c r="Q51" s="266"/>
      <c r="R51" s="407"/>
      <c r="S51" s="404"/>
    </row>
    <row r="52" spans="1:19">
      <c r="A52" s="184">
        <f>A49+1</f>
        <v>31</v>
      </c>
      <c r="B52" s="272" t="s">
        <v>229</v>
      </c>
      <c r="C52" s="264" t="s">
        <v>20</v>
      </c>
      <c r="D52" s="187">
        <v>1</v>
      </c>
      <c r="E52" s="187">
        <v>1</v>
      </c>
      <c r="F52" s="189">
        <f t="shared" si="7"/>
        <v>15.306122448979592</v>
      </c>
      <c r="G52" s="190">
        <f t="shared" si="4"/>
        <v>15.306122448979592</v>
      </c>
      <c r="H52" s="191">
        <f t="shared" si="8"/>
        <v>10.204081632653061</v>
      </c>
      <c r="I52" s="190">
        <f t="shared" si="9"/>
        <v>10.204081632653061</v>
      </c>
      <c r="J52" s="192">
        <f t="shared" si="6"/>
        <v>25.510204081632651</v>
      </c>
      <c r="K52" s="265">
        <f t="shared" si="10"/>
        <v>25.510204081632651</v>
      </c>
      <c r="M52" s="196">
        <v>37.5</v>
      </c>
      <c r="N52" s="196">
        <v>25</v>
      </c>
      <c r="P52" s="266"/>
      <c r="Q52" s="266"/>
      <c r="R52" s="407"/>
      <c r="S52" s="404"/>
    </row>
    <row r="53" spans="1:19">
      <c r="A53" s="184">
        <f t="shared" si="3"/>
        <v>32</v>
      </c>
      <c r="B53" s="272" t="s">
        <v>230</v>
      </c>
      <c r="C53" s="264" t="s">
        <v>20</v>
      </c>
      <c r="D53" s="187">
        <v>1</v>
      </c>
      <c r="E53" s="187">
        <v>2</v>
      </c>
      <c r="F53" s="189">
        <f t="shared" si="7"/>
        <v>15.306122448979592</v>
      </c>
      <c r="G53" s="190">
        <f t="shared" si="4"/>
        <v>30.612244897959183</v>
      </c>
      <c r="H53" s="191">
        <f t="shared" si="8"/>
        <v>10.204081632653061</v>
      </c>
      <c r="I53" s="190">
        <f t="shared" si="9"/>
        <v>20.408163265306122</v>
      </c>
      <c r="J53" s="192">
        <f t="shared" si="6"/>
        <v>51.020408163265301</v>
      </c>
      <c r="K53" s="265">
        <f t="shared" si="10"/>
        <v>25.510204081632651</v>
      </c>
      <c r="M53" s="271">
        <v>37.5</v>
      </c>
      <c r="N53" s="271">
        <v>25</v>
      </c>
      <c r="P53" s="266"/>
      <c r="Q53" s="266"/>
      <c r="R53" s="407"/>
      <c r="S53" s="404"/>
    </row>
    <row r="54" spans="1:19">
      <c r="A54" s="184">
        <f t="shared" si="3"/>
        <v>33</v>
      </c>
      <c r="B54" s="273" t="s">
        <v>231</v>
      </c>
      <c r="C54" s="274" t="s">
        <v>20</v>
      </c>
      <c r="D54" s="187">
        <v>1</v>
      </c>
      <c r="E54" s="187">
        <v>5</v>
      </c>
      <c r="F54" s="189">
        <f t="shared" si="7"/>
        <v>18.367346938775508</v>
      </c>
      <c r="G54" s="190">
        <f t="shared" si="4"/>
        <v>91.836734693877546</v>
      </c>
      <c r="H54" s="191">
        <f t="shared" si="8"/>
        <v>10.204081632653061</v>
      </c>
      <c r="I54" s="190">
        <f t="shared" si="9"/>
        <v>51.020408163265301</v>
      </c>
      <c r="J54" s="192">
        <f t="shared" si="6"/>
        <v>142.85714285714283</v>
      </c>
      <c r="K54" s="265">
        <f t="shared" si="10"/>
        <v>28.571428571428566</v>
      </c>
      <c r="M54" s="271">
        <v>45</v>
      </c>
      <c r="N54" s="271">
        <v>25</v>
      </c>
      <c r="P54" s="266"/>
      <c r="Q54" s="266"/>
      <c r="R54" s="407"/>
      <c r="S54" s="404"/>
    </row>
    <row r="55" spans="1:19">
      <c r="A55" s="184">
        <f>A52+1</f>
        <v>32</v>
      </c>
      <c r="B55" s="272" t="s">
        <v>232</v>
      </c>
      <c r="C55" s="264" t="s">
        <v>20</v>
      </c>
      <c r="D55" s="187">
        <v>1</v>
      </c>
      <c r="E55" s="187">
        <v>2</v>
      </c>
      <c r="F55" s="189">
        <f t="shared" si="7"/>
        <v>20.510204081632651</v>
      </c>
      <c r="G55" s="190">
        <f t="shared" si="4"/>
        <v>41.020408163265301</v>
      </c>
      <c r="H55" s="191">
        <f t="shared" si="8"/>
        <v>10.204081632653061</v>
      </c>
      <c r="I55" s="190">
        <f t="shared" si="9"/>
        <v>20.408163265306122</v>
      </c>
      <c r="J55" s="192">
        <f t="shared" si="6"/>
        <v>61.428571428571423</v>
      </c>
      <c r="K55" s="265">
        <f t="shared" si="10"/>
        <v>30.714285714285712</v>
      </c>
      <c r="M55" s="271">
        <v>50.25</v>
      </c>
      <c r="N55" s="271">
        <v>25</v>
      </c>
      <c r="P55" s="266"/>
      <c r="Q55" s="266"/>
      <c r="R55" s="407"/>
      <c r="S55" s="404"/>
    </row>
    <row r="56" spans="1:19">
      <c r="A56" s="184">
        <f t="shared" si="3"/>
        <v>33</v>
      </c>
      <c r="B56" s="272" t="s">
        <v>233</v>
      </c>
      <c r="C56" s="264" t="s">
        <v>20</v>
      </c>
      <c r="D56" s="187">
        <v>1</v>
      </c>
      <c r="E56" s="187">
        <v>1</v>
      </c>
      <c r="F56" s="189">
        <f t="shared" si="7"/>
        <v>19.693877551020407</v>
      </c>
      <c r="G56" s="190">
        <f t="shared" si="4"/>
        <v>19.693877551020407</v>
      </c>
      <c r="H56" s="191">
        <f t="shared" si="8"/>
        <v>10.204081632653061</v>
      </c>
      <c r="I56" s="190">
        <f t="shared" si="9"/>
        <v>10.204081632653061</v>
      </c>
      <c r="J56" s="192">
        <f t="shared" si="6"/>
        <v>29.897959183673468</v>
      </c>
      <c r="K56" s="265">
        <f t="shared" si="10"/>
        <v>29.897959183673468</v>
      </c>
      <c r="M56" s="271">
        <v>48.25</v>
      </c>
      <c r="N56" s="271">
        <v>25</v>
      </c>
      <c r="P56" s="266"/>
      <c r="Q56" s="266"/>
      <c r="R56" s="407"/>
      <c r="S56" s="404"/>
    </row>
    <row r="57" spans="1:19">
      <c r="A57" s="184">
        <f>A54+1</f>
        <v>34</v>
      </c>
      <c r="B57" s="272" t="s">
        <v>234</v>
      </c>
      <c r="C57" s="264" t="s">
        <v>20</v>
      </c>
      <c r="D57" s="187">
        <v>1</v>
      </c>
      <c r="E57" s="187">
        <v>2</v>
      </c>
      <c r="F57" s="189">
        <f t="shared" si="7"/>
        <v>20.30612244897959</v>
      </c>
      <c r="G57" s="190">
        <f t="shared" si="4"/>
        <v>40.612244897959179</v>
      </c>
      <c r="H57" s="191">
        <f t="shared" si="8"/>
        <v>10.204081632653061</v>
      </c>
      <c r="I57" s="190">
        <f t="shared" si="9"/>
        <v>20.408163265306122</v>
      </c>
      <c r="J57" s="192">
        <f t="shared" si="6"/>
        <v>61.020408163265301</v>
      </c>
      <c r="K57" s="265">
        <f t="shared" si="10"/>
        <v>30.510204081632651</v>
      </c>
      <c r="M57" s="271">
        <v>49.75</v>
      </c>
      <c r="N57" s="271">
        <v>25</v>
      </c>
      <c r="P57" s="266"/>
      <c r="Q57" s="266"/>
      <c r="R57" s="407"/>
      <c r="S57" s="404"/>
    </row>
    <row r="58" spans="1:19">
      <c r="A58" s="184">
        <f t="shared" si="3"/>
        <v>35</v>
      </c>
      <c r="B58" s="272" t="s">
        <v>235</v>
      </c>
      <c r="C58" s="264" t="s">
        <v>20</v>
      </c>
      <c r="D58" s="187">
        <v>1</v>
      </c>
      <c r="E58" s="187">
        <v>1</v>
      </c>
      <c r="F58" s="189">
        <f t="shared" si="7"/>
        <v>18.061224489795919</v>
      </c>
      <c r="G58" s="190">
        <f t="shared" si="4"/>
        <v>18.061224489795919</v>
      </c>
      <c r="H58" s="191">
        <f t="shared" si="8"/>
        <v>10.204081632653061</v>
      </c>
      <c r="I58" s="190">
        <f t="shared" si="9"/>
        <v>10.204081632653061</v>
      </c>
      <c r="J58" s="192">
        <f t="shared" si="6"/>
        <v>28.26530612244898</v>
      </c>
      <c r="K58" s="265">
        <f t="shared" si="10"/>
        <v>28.26530612244898</v>
      </c>
      <c r="M58" s="271">
        <v>44.25</v>
      </c>
      <c r="N58" s="271">
        <v>25</v>
      </c>
      <c r="P58" s="266"/>
      <c r="Q58" s="266"/>
      <c r="R58" s="407"/>
      <c r="S58" s="404"/>
    </row>
    <row r="59" spans="1:19">
      <c r="A59" s="184">
        <f t="shared" si="3"/>
        <v>36</v>
      </c>
      <c r="B59" s="272" t="s">
        <v>236</v>
      </c>
      <c r="C59" s="264" t="s">
        <v>20</v>
      </c>
      <c r="D59" s="187">
        <v>1</v>
      </c>
      <c r="E59" s="187">
        <v>1</v>
      </c>
      <c r="F59" s="189">
        <f t="shared" si="7"/>
        <v>16.938775510204081</v>
      </c>
      <c r="G59" s="190">
        <f t="shared" si="4"/>
        <v>16.938775510204081</v>
      </c>
      <c r="H59" s="191">
        <f t="shared" si="8"/>
        <v>10.204081632653061</v>
      </c>
      <c r="I59" s="190">
        <f t="shared" si="9"/>
        <v>10.204081632653061</v>
      </c>
      <c r="J59" s="192">
        <f t="shared" si="6"/>
        <v>27.142857142857142</v>
      </c>
      <c r="K59" s="265">
        <f t="shared" si="10"/>
        <v>27.142857142857142</v>
      </c>
      <c r="M59" s="271">
        <v>41.5</v>
      </c>
      <c r="N59" s="271">
        <v>25</v>
      </c>
      <c r="P59" s="266"/>
      <c r="Q59" s="266"/>
      <c r="R59" s="407"/>
      <c r="S59" s="404"/>
    </row>
    <row r="60" spans="1:19" ht="25.5">
      <c r="A60" s="184">
        <f t="shared" si="3"/>
        <v>37</v>
      </c>
      <c r="B60" s="268" t="s">
        <v>237</v>
      </c>
      <c r="C60" s="277" t="s">
        <v>625</v>
      </c>
      <c r="D60" s="197">
        <v>1</v>
      </c>
      <c r="E60" s="197">
        <v>1000</v>
      </c>
      <c r="F60" s="276">
        <f t="shared" si="7"/>
        <v>4.1632653061224483</v>
      </c>
      <c r="G60" s="190">
        <f t="shared" si="4"/>
        <v>4163.2653061224482</v>
      </c>
      <c r="H60" s="279">
        <f t="shared" si="8"/>
        <v>1.0204081632653061</v>
      </c>
      <c r="I60" s="278">
        <f t="shared" si="9"/>
        <v>1020.4081632653061</v>
      </c>
      <c r="J60" s="192">
        <f t="shared" si="6"/>
        <v>5183.6734693877543</v>
      </c>
      <c r="K60" s="281">
        <f t="shared" si="10"/>
        <v>5.1836734693877542</v>
      </c>
      <c r="L60" s="282"/>
      <c r="M60" s="271">
        <v>10.199999999999999</v>
      </c>
      <c r="N60" s="271">
        <v>2.5</v>
      </c>
      <c r="P60" s="283"/>
      <c r="Q60" s="266"/>
      <c r="R60" s="407"/>
      <c r="S60" s="404"/>
    </row>
    <row r="61" spans="1:19">
      <c r="A61" s="284"/>
      <c r="B61" s="284" t="s">
        <v>589</v>
      </c>
      <c r="C61" s="284"/>
      <c r="D61" s="284"/>
      <c r="E61" s="284"/>
      <c r="F61" s="284"/>
      <c r="G61" s="190">
        <f t="shared" si="4"/>
        <v>0</v>
      </c>
      <c r="H61" s="284"/>
      <c r="I61" s="284"/>
      <c r="J61" s="192">
        <f t="shared" si="6"/>
        <v>0</v>
      </c>
      <c r="K61" s="284"/>
      <c r="M61" s="284"/>
      <c r="N61" s="284"/>
      <c r="P61" s="266"/>
      <c r="Q61" s="266"/>
      <c r="R61" s="407"/>
      <c r="S61" s="404"/>
    </row>
    <row r="62" spans="1:19">
      <c r="A62" s="184">
        <f>A60+1</f>
        <v>38</v>
      </c>
      <c r="B62" s="272" t="s">
        <v>238</v>
      </c>
      <c r="C62" s="264" t="s">
        <v>20</v>
      </c>
      <c r="D62" s="187">
        <v>1</v>
      </c>
      <c r="E62" s="187">
        <v>2</v>
      </c>
      <c r="F62" s="189">
        <f t="shared" si="0"/>
        <v>573.46938775510205</v>
      </c>
      <c r="G62" s="190">
        <f t="shared" si="4"/>
        <v>1146.9387755102041</v>
      </c>
      <c r="H62" s="191">
        <f t="shared" si="5"/>
        <v>81.632653061224488</v>
      </c>
      <c r="I62" s="190">
        <f t="shared" si="1"/>
        <v>163.26530612244898</v>
      </c>
      <c r="J62" s="192">
        <f t="shared" si="6"/>
        <v>1310.204081632653</v>
      </c>
      <c r="K62" s="265">
        <f t="shared" si="2"/>
        <v>655.10204081632651</v>
      </c>
      <c r="M62" s="196">
        <v>1405</v>
      </c>
      <c r="N62" s="196">
        <v>200</v>
      </c>
      <c r="P62" s="270"/>
      <c r="Q62" s="266"/>
      <c r="R62" s="407"/>
      <c r="S62" s="404"/>
    </row>
    <row r="63" spans="1:19">
      <c r="A63" s="184">
        <f t="shared" ref="A63:A94" si="11">A62+1</f>
        <v>39</v>
      </c>
      <c r="B63" s="272" t="s">
        <v>239</v>
      </c>
      <c r="C63" s="264" t="s">
        <v>20</v>
      </c>
      <c r="D63" s="187">
        <v>1</v>
      </c>
      <c r="E63" s="187">
        <v>1</v>
      </c>
      <c r="F63" s="189">
        <f t="shared" si="0"/>
        <v>542.85714285714278</v>
      </c>
      <c r="G63" s="190">
        <f t="shared" si="4"/>
        <v>542.85714285714278</v>
      </c>
      <c r="H63" s="191">
        <f t="shared" si="5"/>
        <v>81.632653061224488</v>
      </c>
      <c r="I63" s="190">
        <f t="shared" si="1"/>
        <v>81.632653061224488</v>
      </c>
      <c r="J63" s="192">
        <f t="shared" si="6"/>
        <v>624.48979591836724</v>
      </c>
      <c r="K63" s="265">
        <f t="shared" si="2"/>
        <v>624.48979591836724</v>
      </c>
      <c r="M63" s="196">
        <v>1330</v>
      </c>
      <c r="N63" s="196">
        <v>200</v>
      </c>
      <c r="P63" s="270"/>
      <c r="Q63" s="266"/>
      <c r="R63" s="407"/>
      <c r="S63" s="404"/>
    </row>
    <row r="64" spans="1:19">
      <c r="A64" s="184">
        <f>A63+1</f>
        <v>40</v>
      </c>
      <c r="B64" s="268" t="s">
        <v>240</v>
      </c>
      <c r="C64" s="277" t="s">
        <v>20</v>
      </c>
      <c r="D64" s="197">
        <v>1</v>
      </c>
      <c r="E64" s="197">
        <v>18</v>
      </c>
      <c r="F64" s="276">
        <f t="shared" si="0"/>
        <v>542.85714285714278</v>
      </c>
      <c r="G64" s="190">
        <f t="shared" si="4"/>
        <v>9771.4285714285706</v>
      </c>
      <c r="H64" s="279">
        <f t="shared" si="5"/>
        <v>81.632653061224488</v>
      </c>
      <c r="I64" s="278">
        <f t="shared" si="1"/>
        <v>1469.3877551020407</v>
      </c>
      <c r="J64" s="192">
        <f t="shared" si="6"/>
        <v>11240.816326530612</v>
      </c>
      <c r="K64" s="281">
        <f t="shared" si="2"/>
        <v>624.48979591836735</v>
      </c>
      <c r="L64" s="282"/>
      <c r="M64" s="271">
        <v>1330</v>
      </c>
      <c r="N64" s="271">
        <v>200</v>
      </c>
      <c r="P64" s="270"/>
      <c r="Q64" s="285"/>
      <c r="R64" s="407"/>
      <c r="S64" s="404"/>
    </row>
    <row r="65" spans="1:19">
      <c r="A65" s="184">
        <f t="shared" si="11"/>
        <v>41</v>
      </c>
      <c r="B65" s="272" t="s">
        <v>241</v>
      </c>
      <c r="C65" s="264" t="s">
        <v>20</v>
      </c>
      <c r="D65" s="187">
        <v>1</v>
      </c>
      <c r="E65" s="197">
        <v>3</v>
      </c>
      <c r="F65" s="189">
        <f t="shared" si="0"/>
        <v>490.81632653061223</v>
      </c>
      <c r="G65" s="190">
        <f t="shared" si="4"/>
        <v>1472.4489795918366</v>
      </c>
      <c r="H65" s="191">
        <f t="shared" si="5"/>
        <v>81.632653061224488</v>
      </c>
      <c r="I65" s="190">
        <f t="shared" si="1"/>
        <v>244.89795918367346</v>
      </c>
      <c r="J65" s="192">
        <f t="shared" si="6"/>
        <v>1717.3469387755101</v>
      </c>
      <c r="K65" s="265">
        <f t="shared" si="2"/>
        <v>572.44897959183675</v>
      </c>
      <c r="M65" s="196">
        <v>1202.5</v>
      </c>
      <c r="N65" s="196">
        <v>200</v>
      </c>
      <c r="P65" s="270"/>
      <c r="Q65" s="285"/>
      <c r="R65" s="407"/>
      <c r="S65" s="404"/>
    </row>
    <row r="66" spans="1:19">
      <c r="A66" s="184">
        <f>A65+1</f>
        <v>42</v>
      </c>
      <c r="B66" s="272" t="s">
        <v>242</v>
      </c>
      <c r="C66" s="264" t="s">
        <v>20</v>
      </c>
      <c r="D66" s="187">
        <v>1</v>
      </c>
      <c r="E66" s="197">
        <v>1</v>
      </c>
      <c r="F66" s="189">
        <f t="shared" si="0"/>
        <v>490.81632653061223</v>
      </c>
      <c r="G66" s="190">
        <f t="shared" si="4"/>
        <v>490.81632653061223</v>
      </c>
      <c r="H66" s="191">
        <f t="shared" si="5"/>
        <v>81.632653061224488</v>
      </c>
      <c r="I66" s="190">
        <f t="shared" si="1"/>
        <v>81.632653061224488</v>
      </c>
      <c r="J66" s="192">
        <f t="shared" si="6"/>
        <v>572.44897959183675</v>
      </c>
      <c r="K66" s="265">
        <f t="shared" si="2"/>
        <v>572.44897959183675</v>
      </c>
      <c r="M66" s="196">
        <v>1202.5</v>
      </c>
      <c r="N66" s="196">
        <v>200</v>
      </c>
      <c r="P66" s="270"/>
      <c r="Q66" s="266"/>
      <c r="R66" s="407"/>
      <c r="S66" s="404"/>
    </row>
    <row r="67" spans="1:19">
      <c r="A67" s="184">
        <f t="shared" si="11"/>
        <v>43</v>
      </c>
      <c r="B67" s="272" t="s">
        <v>626</v>
      </c>
      <c r="C67" s="264" t="s">
        <v>20</v>
      </c>
      <c r="D67" s="187">
        <v>1</v>
      </c>
      <c r="E67" s="197">
        <v>1</v>
      </c>
      <c r="F67" s="189">
        <f t="shared" si="0"/>
        <v>490.81632653061223</v>
      </c>
      <c r="G67" s="190">
        <f t="shared" si="4"/>
        <v>490.81632653061223</v>
      </c>
      <c r="H67" s="191">
        <f t="shared" si="5"/>
        <v>32.653061224489797</v>
      </c>
      <c r="I67" s="190">
        <f t="shared" si="1"/>
        <v>32.653061224489797</v>
      </c>
      <c r="J67" s="192">
        <f t="shared" si="6"/>
        <v>523.46938775510205</v>
      </c>
      <c r="K67" s="265">
        <f t="shared" si="2"/>
        <v>523.46938775510205</v>
      </c>
      <c r="M67" s="196">
        <v>1202.5</v>
      </c>
      <c r="N67" s="196">
        <v>80</v>
      </c>
      <c r="P67" s="270"/>
      <c r="Q67" s="266"/>
      <c r="R67" s="407"/>
      <c r="S67" s="404"/>
    </row>
    <row r="68" spans="1:19">
      <c r="A68" s="184">
        <f>A67+1</f>
        <v>44</v>
      </c>
      <c r="B68" s="272" t="s">
        <v>627</v>
      </c>
      <c r="C68" s="264" t="s">
        <v>20</v>
      </c>
      <c r="D68" s="187">
        <v>1</v>
      </c>
      <c r="E68" s="197">
        <v>1</v>
      </c>
      <c r="F68" s="189">
        <f t="shared" si="0"/>
        <v>145.91836734693877</v>
      </c>
      <c r="G68" s="190">
        <f t="shared" si="4"/>
        <v>145.91836734693877</v>
      </c>
      <c r="H68" s="191">
        <f t="shared" si="5"/>
        <v>32.653061224489797</v>
      </c>
      <c r="I68" s="190">
        <f t="shared" si="1"/>
        <v>32.653061224489797</v>
      </c>
      <c r="J68" s="192">
        <f t="shared" si="6"/>
        <v>178.57142857142856</v>
      </c>
      <c r="K68" s="265">
        <f t="shared" si="2"/>
        <v>178.57142857142856</v>
      </c>
      <c r="M68" s="196">
        <v>357.5</v>
      </c>
      <c r="N68" s="196">
        <v>80</v>
      </c>
      <c r="P68" s="270"/>
      <c r="Q68" s="266"/>
      <c r="R68" s="407"/>
      <c r="S68" s="404"/>
    </row>
    <row r="69" spans="1:19">
      <c r="A69" s="184">
        <f t="shared" si="11"/>
        <v>45</v>
      </c>
      <c r="B69" s="272" t="s">
        <v>628</v>
      </c>
      <c r="C69" s="264" t="s">
        <v>20</v>
      </c>
      <c r="D69" s="187">
        <v>1</v>
      </c>
      <c r="E69" s="197">
        <v>3</v>
      </c>
      <c r="F69" s="189">
        <f t="shared" si="0"/>
        <v>108.16326530612244</v>
      </c>
      <c r="G69" s="190">
        <f t="shared" si="4"/>
        <v>324.48979591836735</v>
      </c>
      <c r="H69" s="191">
        <f t="shared" si="5"/>
        <v>32.653061224489797</v>
      </c>
      <c r="I69" s="190">
        <f t="shared" si="1"/>
        <v>97.959183673469397</v>
      </c>
      <c r="J69" s="192">
        <f t="shared" si="6"/>
        <v>422.44897959183675</v>
      </c>
      <c r="K69" s="265">
        <f t="shared" si="2"/>
        <v>140.81632653061226</v>
      </c>
      <c r="M69" s="196">
        <v>265</v>
      </c>
      <c r="N69" s="196">
        <v>80</v>
      </c>
      <c r="P69" s="270"/>
      <c r="Q69" s="197"/>
      <c r="R69" s="407"/>
      <c r="S69" s="404"/>
    </row>
    <row r="70" spans="1:19" ht="27.75" customHeight="1">
      <c r="A70" s="184">
        <f t="shared" si="11"/>
        <v>46</v>
      </c>
      <c r="B70" s="272" t="s">
        <v>629</v>
      </c>
      <c r="C70" s="264" t="s">
        <v>20</v>
      </c>
      <c r="D70" s="187">
        <v>1</v>
      </c>
      <c r="E70" s="197">
        <v>1</v>
      </c>
      <c r="F70" s="189">
        <f t="shared" si="0"/>
        <v>604.08163265306121</v>
      </c>
      <c r="G70" s="190">
        <f t="shared" si="4"/>
        <v>604.08163265306121</v>
      </c>
      <c r="H70" s="191">
        <f t="shared" si="5"/>
        <v>81.632653061224488</v>
      </c>
      <c r="I70" s="190">
        <f t="shared" si="1"/>
        <v>81.632653061224488</v>
      </c>
      <c r="J70" s="192">
        <f t="shared" si="6"/>
        <v>685.71428571428567</v>
      </c>
      <c r="K70" s="265">
        <f t="shared" si="2"/>
        <v>685.71428571428567</v>
      </c>
      <c r="M70" s="271">
        <v>1480</v>
      </c>
      <c r="N70" s="271">
        <v>200</v>
      </c>
      <c r="P70" s="270"/>
      <c r="Q70" s="266"/>
      <c r="R70" s="407"/>
      <c r="S70" s="404"/>
    </row>
    <row r="71" spans="1:19">
      <c r="A71" s="184">
        <f>A70+1</f>
        <v>47</v>
      </c>
      <c r="B71" s="272" t="s">
        <v>630</v>
      </c>
      <c r="C71" s="264" t="s">
        <v>20</v>
      </c>
      <c r="D71" s="187">
        <v>1</v>
      </c>
      <c r="E71" s="197">
        <v>2</v>
      </c>
      <c r="F71" s="189">
        <f t="shared" si="0"/>
        <v>67.346938775510196</v>
      </c>
      <c r="G71" s="190">
        <f t="shared" si="4"/>
        <v>134.69387755102039</v>
      </c>
      <c r="H71" s="191">
        <f t="shared" si="5"/>
        <v>26.530612244897956</v>
      </c>
      <c r="I71" s="190">
        <f t="shared" si="1"/>
        <v>53.061224489795912</v>
      </c>
      <c r="J71" s="192">
        <f t="shared" si="6"/>
        <v>187.7551020408163</v>
      </c>
      <c r="K71" s="265">
        <f t="shared" si="2"/>
        <v>93.877551020408148</v>
      </c>
      <c r="M71" s="271">
        <v>165</v>
      </c>
      <c r="N71" s="271">
        <v>65</v>
      </c>
      <c r="P71" s="270"/>
      <c r="Q71" s="266"/>
      <c r="R71" s="407"/>
      <c r="S71" s="404"/>
    </row>
    <row r="72" spans="1:19">
      <c r="A72" s="184">
        <f t="shared" si="11"/>
        <v>48</v>
      </c>
      <c r="B72" s="272" t="s">
        <v>243</v>
      </c>
      <c r="C72" s="264" t="s">
        <v>20</v>
      </c>
      <c r="D72" s="187">
        <v>1</v>
      </c>
      <c r="E72" s="197">
        <v>1</v>
      </c>
      <c r="F72" s="189">
        <f t="shared" si="0"/>
        <v>539.79591836734687</v>
      </c>
      <c r="G72" s="190">
        <f t="shared" si="4"/>
        <v>539.79591836734687</v>
      </c>
      <c r="H72" s="191">
        <f t="shared" si="5"/>
        <v>32.653061224489797</v>
      </c>
      <c r="I72" s="190">
        <f t="shared" si="1"/>
        <v>32.653061224489797</v>
      </c>
      <c r="J72" s="192">
        <f t="shared" si="6"/>
        <v>572.44897959183663</v>
      </c>
      <c r="K72" s="265">
        <f t="shared" si="2"/>
        <v>572.44897959183663</v>
      </c>
      <c r="M72" s="271">
        <v>1322.5</v>
      </c>
      <c r="N72" s="271">
        <v>80</v>
      </c>
      <c r="P72" s="270"/>
      <c r="Q72" s="266"/>
      <c r="R72" s="407"/>
      <c r="S72" s="404"/>
    </row>
    <row r="73" spans="1:19">
      <c r="A73" s="184">
        <f>A72+1</f>
        <v>49</v>
      </c>
      <c r="B73" s="272" t="s">
        <v>588</v>
      </c>
      <c r="C73" s="264" t="s">
        <v>625</v>
      </c>
      <c r="D73" s="187">
        <v>1</v>
      </c>
      <c r="E73" s="197">
        <v>500</v>
      </c>
      <c r="F73" s="189">
        <f>M73/$J$4</f>
        <v>4.1836734693877551</v>
      </c>
      <c r="G73" s="190">
        <f t="shared" si="4"/>
        <v>2091.8367346938776</v>
      </c>
      <c r="H73" s="191">
        <f>N73/$J$4</f>
        <v>8.9795918367346932</v>
      </c>
      <c r="I73" s="190">
        <f>H73*E73</f>
        <v>4489.7959183673465</v>
      </c>
      <c r="J73" s="192">
        <f t="shared" si="6"/>
        <v>6581.6326530612241</v>
      </c>
      <c r="K73" s="265">
        <f>J73/E73</f>
        <v>13.163265306122447</v>
      </c>
      <c r="M73" s="271">
        <v>10.25</v>
      </c>
      <c r="N73" s="271">
        <v>22</v>
      </c>
      <c r="P73" s="266"/>
      <c r="Q73" s="197"/>
      <c r="R73" s="407"/>
      <c r="S73" s="404"/>
    </row>
    <row r="74" spans="1:19">
      <c r="A74" s="184">
        <f>A63+1</f>
        <v>40</v>
      </c>
      <c r="B74" s="273" t="s">
        <v>244</v>
      </c>
      <c r="C74" s="274" t="s">
        <v>20</v>
      </c>
      <c r="D74" s="187">
        <v>1</v>
      </c>
      <c r="E74" s="197">
        <v>2</v>
      </c>
      <c r="F74" s="189">
        <f t="shared" si="0"/>
        <v>72.448979591836732</v>
      </c>
      <c r="G74" s="190">
        <f t="shared" si="4"/>
        <v>144.89795918367346</v>
      </c>
      <c r="H74" s="191">
        <f t="shared" si="5"/>
        <v>15.306122448979592</v>
      </c>
      <c r="I74" s="190">
        <f t="shared" si="1"/>
        <v>30.612244897959183</v>
      </c>
      <c r="J74" s="192">
        <f t="shared" si="6"/>
        <v>175.51020408163265</v>
      </c>
      <c r="K74" s="265">
        <f t="shared" si="2"/>
        <v>87.755102040816325</v>
      </c>
      <c r="M74" s="271">
        <v>177.5</v>
      </c>
      <c r="N74" s="271">
        <v>37.5</v>
      </c>
      <c r="P74" s="266"/>
      <c r="Q74" s="266"/>
      <c r="R74" s="407"/>
      <c r="S74" s="404"/>
    </row>
    <row r="75" spans="1:19">
      <c r="A75" s="184">
        <f t="shared" si="11"/>
        <v>41</v>
      </c>
      <c r="B75" s="273" t="s">
        <v>245</v>
      </c>
      <c r="C75" s="274" t="s">
        <v>20</v>
      </c>
      <c r="D75" s="187">
        <v>1</v>
      </c>
      <c r="E75" s="197">
        <v>1</v>
      </c>
      <c r="F75" s="189">
        <f t="shared" si="0"/>
        <v>18.367346938775508</v>
      </c>
      <c r="G75" s="190">
        <f t="shared" si="4"/>
        <v>18.367346938775508</v>
      </c>
      <c r="H75" s="191">
        <f t="shared" si="5"/>
        <v>15.306122448979592</v>
      </c>
      <c r="I75" s="190">
        <f t="shared" si="1"/>
        <v>15.306122448979592</v>
      </c>
      <c r="J75" s="192">
        <f t="shared" si="6"/>
        <v>33.673469387755098</v>
      </c>
      <c r="K75" s="265">
        <f t="shared" si="2"/>
        <v>33.673469387755098</v>
      </c>
      <c r="M75" s="271">
        <v>45</v>
      </c>
      <c r="N75" s="271">
        <v>37.5</v>
      </c>
      <c r="P75" s="266"/>
      <c r="Q75" s="266"/>
      <c r="R75" s="407"/>
      <c r="S75" s="404"/>
    </row>
    <row r="76" spans="1:19">
      <c r="A76" s="184">
        <f t="shared" si="11"/>
        <v>42</v>
      </c>
      <c r="B76" s="272" t="s">
        <v>206</v>
      </c>
      <c r="C76" s="269" t="s">
        <v>20</v>
      </c>
      <c r="D76" s="187">
        <v>1</v>
      </c>
      <c r="E76" s="197">
        <v>17</v>
      </c>
      <c r="F76" s="189">
        <f t="shared" si="0"/>
        <v>7.6530612244897958</v>
      </c>
      <c r="G76" s="190">
        <f t="shared" si="4"/>
        <v>130.10204081632654</v>
      </c>
      <c r="H76" s="191">
        <f t="shared" si="5"/>
        <v>10.204081632653061</v>
      </c>
      <c r="I76" s="190">
        <f t="shared" si="1"/>
        <v>173.46938775510205</v>
      </c>
      <c r="J76" s="192">
        <f t="shared" si="6"/>
        <v>303.57142857142856</v>
      </c>
      <c r="K76" s="265">
        <f t="shared" si="2"/>
        <v>17.857142857142858</v>
      </c>
      <c r="M76" s="196">
        <v>18.75</v>
      </c>
      <c r="N76" s="271">
        <v>25</v>
      </c>
      <c r="P76" s="266"/>
      <c r="Q76" s="266"/>
      <c r="R76" s="407"/>
      <c r="S76" s="404"/>
    </row>
    <row r="77" spans="1:19">
      <c r="A77" s="184">
        <f t="shared" si="11"/>
        <v>43</v>
      </c>
      <c r="B77" s="272" t="s">
        <v>207</v>
      </c>
      <c r="C77" s="269" t="s">
        <v>20</v>
      </c>
      <c r="D77" s="187">
        <v>1</v>
      </c>
      <c r="E77" s="197">
        <v>17</v>
      </c>
      <c r="F77" s="189">
        <f t="shared" si="0"/>
        <v>8.7755102040816322</v>
      </c>
      <c r="G77" s="190">
        <f t="shared" si="4"/>
        <v>149.18367346938774</v>
      </c>
      <c r="H77" s="191">
        <f t="shared" si="5"/>
        <v>10.204081632653061</v>
      </c>
      <c r="I77" s="190">
        <f t="shared" si="1"/>
        <v>173.46938775510205</v>
      </c>
      <c r="J77" s="192">
        <f t="shared" si="6"/>
        <v>322.65306122448976</v>
      </c>
      <c r="K77" s="265">
        <f t="shared" si="2"/>
        <v>18.979591836734691</v>
      </c>
      <c r="M77" s="196">
        <v>21.5</v>
      </c>
      <c r="N77" s="271">
        <v>25</v>
      </c>
      <c r="P77" s="266"/>
      <c r="Q77" s="197"/>
      <c r="R77" s="407"/>
      <c r="S77" s="404"/>
    </row>
    <row r="78" spans="1:19">
      <c r="A78" s="184">
        <f t="shared" si="11"/>
        <v>44</v>
      </c>
      <c r="B78" s="272" t="s">
        <v>246</v>
      </c>
      <c r="C78" s="269" t="s">
        <v>20</v>
      </c>
      <c r="D78" s="187">
        <v>1</v>
      </c>
      <c r="E78" s="187">
        <v>22</v>
      </c>
      <c r="F78" s="189">
        <f t="shared" si="0"/>
        <v>11.326530612244897</v>
      </c>
      <c r="G78" s="190">
        <f t="shared" si="4"/>
        <v>249.18367346938771</v>
      </c>
      <c r="H78" s="191">
        <f t="shared" si="5"/>
        <v>10.204081632653061</v>
      </c>
      <c r="I78" s="190">
        <f t="shared" si="1"/>
        <v>224.48979591836735</v>
      </c>
      <c r="J78" s="192">
        <f t="shared" si="6"/>
        <v>473.67346938775506</v>
      </c>
      <c r="K78" s="265">
        <f t="shared" si="2"/>
        <v>21.530612244897956</v>
      </c>
      <c r="M78" s="196">
        <v>27.75</v>
      </c>
      <c r="N78" s="271">
        <v>25</v>
      </c>
      <c r="P78" s="266"/>
      <c r="Q78" s="266"/>
      <c r="R78" s="407"/>
      <c r="S78" s="404"/>
    </row>
    <row r="79" spans="1:19">
      <c r="A79" s="184">
        <f>A75+1</f>
        <v>42</v>
      </c>
      <c r="B79" s="272" t="s">
        <v>208</v>
      </c>
      <c r="C79" s="264" t="s">
        <v>20</v>
      </c>
      <c r="D79" s="187">
        <v>1</v>
      </c>
      <c r="E79" s="187">
        <v>12</v>
      </c>
      <c r="F79" s="189">
        <f t="shared" si="0"/>
        <v>11.469387755102041</v>
      </c>
      <c r="G79" s="190">
        <f t="shared" ref="G79:G142" si="12">F79*E79</f>
        <v>137.63265306122449</v>
      </c>
      <c r="H79" s="191">
        <f t="shared" si="5"/>
        <v>10.204081632653061</v>
      </c>
      <c r="I79" s="190">
        <f t="shared" si="1"/>
        <v>122.44897959183673</v>
      </c>
      <c r="J79" s="192">
        <f t="shared" ref="J79:J142" si="13">G79+I79</f>
        <v>260.08163265306121</v>
      </c>
      <c r="K79" s="265">
        <f t="shared" si="2"/>
        <v>21.673469387755102</v>
      </c>
      <c r="M79" s="196">
        <v>28.1</v>
      </c>
      <c r="N79" s="196">
        <v>25</v>
      </c>
      <c r="P79" s="266"/>
      <c r="Q79" s="266"/>
      <c r="R79" s="407"/>
      <c r="S79" s="404"/>
    </row>
    <row r="80" spans="1:19">
      <c r="A80" s="184">
        <f t="shared" si="11"/>
        <v>43</v>
      </c>
      <c r="B80" s="272" t="s">
        <v>209</v>
      </c>
      <c r="C80" s="264" t="s">
        <v>20</v>
      </c>
      <c r="D80" s="187">
        <v>1</v>
      </c>
      <c r="E80" s="187">
        <v>3</v>
      </c>
      <c r="F80" s="189">
        <f t="shared" si="0"/>
        <v>12.551020408163264</v>
      </c>
      <c r="G80" s="190">
        <f t="shared" si="12"/>
        <v>37.65306122448979</v>
      </c>
      <c r="H80" s="191">
        <f t="shared" si="5"/>
        <v>10.204081632653061</v>
      </c>
      <c r="I80" s="190">
        <f t="shared" si="1"/>
        <v>30.612244897959183</v>
      </c>
      <c r="J80" s="192">
        <f t="shared" si="13"/>
        <v>68.265306122448976</v>
      </c>
      <c r="K80" s="265">
        <f t="shared" si="2"/>
        <v>22.755102040816325</v>
      </c>
      <c r="M80" s="196">
        <v>30.75</v>
      </c>
      <c r="N80" s="196">
        <v>25</v>
      </c>
      <c r="P80" s="266"/>
      <c r="Q80" s="266"/>
      <c r="R80" s="407"/>
      <c r="S80" s="404"/>
    </row>
    <row r="81" spans="1:19">
      <c r="A81" s="184">
        <f t="shared" si="11"/>
        <v>44</v>
      </c>
      <c r="B81" s="273" t="s">
        <v>214</v>
      </c>
      <c r="C81" s="274" t="s">
        <v>20</v>
      </c>
      <c r="D81" s="187">
        <v>1</v>
      </c>
      <c r="E81" s="187">
        <v>3</v>
      </c>
      <c r="F81" s="189">
        <f t="shared" si="0"/>
        <v>15.102040816326529</v>
      </c>
      <c r="G81" s="190">
        <f t="shared" si="12"/>
        <v>45.306122448979586</v>
      </c>
      <c r="H81" s="191">
        <f t="shared" si="5"/>
        <v>10.204081632653061</v>
      </c>
      <c r="I81" s="190">
        <f t="shared" si="1"/>
        <v>30.612244897959183</v>
      </c>
      <c r="J81" s="192">
        <f t="shared" si="13"/>
        <v>75.918367346938766</v>
      </c>
      <c r="K81" s="265">
        <f t="shared" si="2"/>
        <v>25.30612244897959</v>
      </c>
      <c r="M81" s="196">
        <v>37</v>
      </c>
      <c r="N81" s="196">
        <v>25</v>
      </c>
      <c r="P81" s="266"/>
      <c r="Q81" s="266"/>
      <c r="R81" s="407"/>
      <c r="S81" s="404"/>
    </row>
    <row r="82" spans="1:19">
      <c r="A82" s="184">
        <f>A79+1</f>
        <v>43</v>
      </c>
      <c r="B82" s="272" t="s">
        <v>247</v>
      </c>
      <c r="C82" s="264" t="s">
        <v>20</v>
      </c>
      <c r="D82" s="187">
        <v>1</v>
      </c>
      <c r="E82" s="187">
        <v>2</v>
      </c>
      <c r="F82" s="189">
        <f t="shared" si="0"/>
        <v>17.448979591836732</v>
      </c>
      <c r="G82" s="190">
        <f t="shared" si="12"/>
        <v>34.897959183673464</v>
      </c>
      <c r="H82" s="191">
        <f t="shared" si="5"/>
        <v>10.204081632653061</v>
      </c>
      <c r="I82" s="190">
        <f t="shared" si="1"/>
        <v>20.408163265306122</v>
      </c>
      <c r="J82" s="192">
        <f t="shared" si="13"/>
        <v>55.306122448979586</v>
      </c>
      <c r="K82" s="265">
        <f t="shared" si="2"/>
        <v>27.653061224489793</v>
      </c>
      <c r="M82" s="196">
        <v>42.75</v>
      </c>
      <c r="N82" s="196">
        <v>25</v>
      </c>
      <c r="P82" s="266"/>
      <c r="Q82" s="266"/>
      <c r="R82" s="407"/>
      <c r="S82" s="404"/>
    </row>
    <row r="83" spans="1:19">
      <c r="A83" s="184">
        <f t="shared" si="11"/>
        <v>44</v>
      </c>
      <c r="B83" s="272" t="s">
        <v>248</v>
      </c>
      <c r="C83" s="264" t="s">
        <v>20</v>
      </c>
      <c r="D83" s="187">
        <v>1</v>
      </c>
      <c r="E83" s="187">
        <v>5</v>
      </c>
      <c r="F83" s="189">
        <f t="shared" si="0"/>
        <v>13.367346938775508</v>
      </c>
      <c r="G83" s="190">
        <f t="shared" si="12"/>
        <v>66.836734693877546</v>
      </c>
      <c r="H83" s="191">
        <f t="shared" si="5"/>
        <v>10.204081632653061</v>
      </c>
      <c r="I83" s="190">
        <f t="shared" si="1"/>
        <v>51.020408163265301</v>
      </c>
      <c r="J83" s="192">
        <f t="shared" si="13"/>
        <v>117.85714285714285</v>
      </c>
      <c r="K83" s="265">
        <f t="shared" si="2"/>
        <v>23.571428571428569</v>
      </c>
      <c r="M83" s="196">
        <v>32.75</v>
      </c>
      <c r="N83" s="196">
        <v>25</v>
      </c>
      <c r="P83" s="266"/>
      <c r="Q83" s="266"/>
      <c r="R83" s="407"/>
      <c r="S83" s="404"/>
    </row>
    <row r="84" spans="1:19">
      <c r="A84" s="184">
        <f t="shared" si="11"/>
        <v>45</v>
      </c>
      <c r="B84" s="273" t="s">
        <v>249</v>
      </c>
      <c r="C84" s="274" t="s">
        <v>20</v>
      </c>
      <c r="D84" s="187">
        <v>1</v>
      </c>
      <c r="E84" s="187">
        <v>7</v>
      </c>
      <c r="F84" s="189">
        <f t="shared" si="0"/>
        <v>16.122448979591837</v>
      </c>
      <c r="G84" s="190">
        <f t="shared" si="12"/>
        <v>112.85714285714286</v>
      </c>
      <c r="H84" s="191">
        <f t="shared" si="5"/>
        <v>10.204081632653061</v>
      </c>
      <c r="I84" s="190">
        <f t="shared" si="1"/>
        <v>71.428571428571431</v>
      </c>
      <c r="J84" s="192">
        <f t="shared" si="13"/>
        <v>184.28571428571428</v>
      </c>
      <c r="K84" s="265">
        <f t="shared" si="2"/>
        <v>26.326530612244898</v>
      </c>
      <c r="M84" s="196">
        <v>39.5</v>
      </c>
      <c r="N84" s="196">
        <v>25</v>
      </c>
      <c r="P84" s="266"/>
      <c r="Q84" s="266"/>
      <c r="R84" s="407"/>
      <c r="S84" s="404"/>
    </row>
    <row r="85" spans="1:19">
      <c r="A85" s="184">
        <f t="shared" si="11"/>
        <v>46</v>
      </c>
      <c r="B85" s="273" t="s">
        <v>250</v>
      </c>
      <c r="C85" s="274" t="s">
        <v>20</v>
      </c>
      <c r="D85" s="187">
        <v>1</v>
      </c>
      <c r="E85" s="187">
        <v>3</v>
      </c>
      <c r="F85" s="189">
        <f t="shared" si="0"/>
        <v>16.122448979591837</v>
      </c>
      <c r="G85" s="190">
        <f t="shared" si="12"/>
        <v>48.367346938775512</v>
      </c>
      <c r="H85" s="191">
        <f t="shared" si="5"/>
        <v>10.204081632653061</v>
      </c>
      <c r="I85" s="190">
        <f t="shared" si="1"/>
        <v>30.612244897959183</v>
      </c>
      <c r="J85" s="192">
        <f t="shared" si="13"/>
        <v>78.979591836734699</v>
      </c>
      <c r="K85" s="265">
        <f t="shared" si="2"/>
        <v>26.326530612244898</v>
      </c>
      <c r="M85" s="196">
        <v>39.5</v>
      </c>
      <c r="N85" s="196">
        <v>25</v>
      </c>
      <c r="P85" s="266"/>
      <c r="Q85" s="266"/>
      <c r="R85" s="407"/>
      <c r="S85" s="404"/>
    </row>
    <row r="86" spans="1:19">
      <c r="A86" s="184">
        <f t="shared" si="11"/>
        <v>47</v>
      </c>
      <c r="B86" s="275" t="s">
        <v>216</v>
      </c>
      <c r="C86" s="269" t="s">
        <v>20</v>
      </c>
      <c r="D86" s="187">
        <v>1</v>
      </c>
      <c r="E86" s="187">
        <v>25</v>
      </c>
      <c r="F86" s="189">
        <f t="shared" si="0"/>
        <v>7.6530612244897958</v>
      </c>
      <c r="G86" s="190">
        <f t="shared" si="12"/>
        <v>191.32653061224488</v>
      </c>
      <c r="H86" s="191">
        <f t="shared" si="5"/>
        <v>10.204081632653061</v>
      </c>
      <c r="I86" s="190">
        <f t="shared" si="1"/>
        <v>255.10204081632654</v>
      </c>
      <c r="J86" s="192">
        <f t="shared" si="13"/>
        <v>446.42857142857144</v>
      </c>
      <c r="K86" s="265">
        <f t="shared" si="2"/>
        <v>17.857142857142858</v>
      </c>
      <c r="M86" s="196">
        <v>18.75</v>
      </c>
      <c r="N86" s="196">
        <v>25</v>
      </c>
      <c r="P86" s="266"/>
      <c r="Q86" s="266"/>
      <c r="R86" s="407"/>
      <c r="S86" s="404"/>
    </row>
    <row r="87" spans="1:19">
      <c r="A87" s="184">
        <f t="shared" si="11"/>
        <v>48</v>
      </c>
      <c r="B87" s="275" t="s">
        <v>217</v>
      </c>
      <c r="C87" s="269" t="s">
        <v>20</v>
      </c>
      <c r="D87" s="187">
        <v>1</v>
      </c>
      <c r="E87" s="187">
        <v>9</v>
      </c>
      <c r="F87" s="189">
        <f t="shared" si="0"/>
        <v>8.7755102040816322</v>
      </c>
      <c r="G87" s="190">
        <f t="shared" si="12"/>
        <v>78.979591836734684</v>
      </c>
      <c r="H87" s="191">
        <f t="shared" si="5"/>
        <v>10.204081632653061</v>
      </c>
      <c r="I87" s="190">
        <f t="shared" si="1"/>
        <v>91.836734693877546</v>
      </c>
      <c r="J87" s="192">
        <f t="shared" si="13"/>
        <v>170.81632653061223</v>
      </c>
      <c r="K87" s="265">
        <f t="shared" si="2"/>
        <v>18.979591836734691</v>
      </c>
      <c r="M87" s="196">
        <v>21.5</v>
      </c>
      <c r="N87" s="196">
        <v>25</v>
      </c>
      <c r="P87" s="266"/>
      <c r="Q87" s="266"/>
      <c r="R87" s="407"/>
      <c r="S87" s="404"/>
    </row>
    <row r="88" spans="1:19">
      <c r="A88" s="184">
        <f t="shared" si="11"/>
        <v>49</v>
      </c>
      <c r="B88" s="275" t="s">
        <v>218</v>
      </c>
      <c r="C88" s="269" t="s">
        <v>20</v>
      </c>
      <c r="D88" s="187">
        <v>1</v>
      </c>
      <c r="E88" s="187">
        <v>11</v>
      </c>
      <c r="F88" s="189">
        <f t="shared" si="0"/>
        <v>8.7755102040816322</v>
      </c>
      <c r="G88" s="190">
        <f t="shared" si="12"/>
        <v>96.530612244897952</v>
      </c>
      <c r="H88" s="191">
        <f t="shared" si="5"/>
        <v>10.204081632653061</v>
      </c>
      <c r="I88" s="190">
        <f t="shared" si="1"/>
        <v>112.24489795918367</v>
      </c>
      <c r="J88" s="192">
        <f t="shared" si="13"/>
        <v>208.77551020408163</v>
      </c>
      <c r="K88" s="265">
        <f t="shared" si="2"/>
        <v>18.979591836734695</v>
      </c>
      <c r="M88" s="196">
        <v>21.5</v>
      </c>
      <c r="N88" s="196">
        <v>25</v>
      </c>
      <c r="P88" s="266"/>
      <c r="Q88" s="266"/>
      <c r="R88" s="407"/>
      <c r="S88" s="404"/>
    </row>
    <row r="89" spans="1:19">
      <c r="A89" s="184">
        <f t="shared" si="11"/>
        <v>50</v>
      </c>
      <c r="B89" s="275" t="s">
        <v>219</v>
      </c>
      <c r="C89" s="269" t="s">
        <v>20</v>
      </c>
      <c r="D89" s="187">
        <v>1</v>
      </c>
      <c r="E89" s="187">
        <v>10</v>
      </c>
      <c r="F89" s="189">
        <f t="shared" si="0"/>
        <v>10.306122448979592</v>
      </c>
      <c r="G89" s="190">
        <f t="shared" si="12"/>
        <v>103.06122448979592</v>
      </c>
      <c r="H89" s="191">
        <f t="shared" si="5"/>
        <v>10.204081632653061</v>
      </c>
      <c r="I89" s="190">
        <f t="shared" si="1"/>
        <v>102.0408163265306</v>
      </c>
      <c r="J89" s="192">
        <f t="shared" si="13"/>
        <v>205.10204081632651</v>
      </c>
      <c r="K89" s="265">
        <f t="shared" si="2"/>
        <v>20.510204081632651</v>
      </c>
      <c r="M89" s="196">
        <v>25.25</v>
      </c>
      <c r="N89" s="196">
        <v>25</v>
      </c>
      <c r="P89" s="266"/>
      <c r="Q89" s="266"/>
      <c r="R89" s="407"/>
      <c r="S89" s="404"/>
    </row>
    <row r="90" spans="1:19">
      <c r="A90" s="184">
        <f t="shared" si="11"/>
        <v>51</v>
      </c>
      <c r="B90" s="275" t="s">
        <v>220</v>
      </c>
      <c r="C90" s="269" t="s">
        <v>20</v>
      </c>
      <c r="D90" s="187">
        <v>1</v>
      </c>
      <c r="E90" s="187">
        <v>5</v>
      </c>
      <c r="F90" s="189">
        <f t="shared" si="0"/>
        <v>14.387755102040815</v>
      </c>
      <c r="G90" s="190">
        <f t="shared" si="12"/>
        <v>71.938775510204081</v>
      </c>
      <c r="H90" s="191">
        <f t="shared" si="5"/>
        <v>10.204081632653061</v>
      </c>
      <c r="I90" s="190">
        <f t="shared" si="1"/>
        <v>51.020408163265301</v>
      </c>
      <c r="J90" s="192">
        <f t="shared" si="13"/>
        <v>122.95918367346938</v>
      </c>
      <c r="K90" s="265">
        <f t="shared" si="2"/>
        <v>24.591836734693878</v>
      </c>
      <c r="M90" s="196">
        <v>35.25</v>
      </c>
      <c r="N90" s="196">
        <v>25</v>
      </c>
      <c r="P90" s="266"/>
      <c r="Q90" s="266"/>
      <c r="R90" s="407"/>
      <c r="S90" s="404"/>
    </row>
    <row r="91" spans="1:19">
      <c r="A91" s="184">
        <f t="shared" si="11"/>
        <v>52</v>
      </c>
      <c r="B91" s="275" t="s">
        <v>221</v>
      </c>
      <c r="C91" s="269" t="s">
        <v>20</v>
      </c>
      <c r="D91" s="187">
        <v>1</v>
      </c>
      <c r="E91" s="187">
        <v>2</v>
      </c>
      <c r="F91" s="189">
        <f t="shared" si="0"/>
        <v>14.693877551020407</v>
      </c>
      <c r="G91" s="190">
        <f t="shared" si="12"/>
        <v>29.387755102040813</v>
      </c>
      <c r="H91" s="191">
        <f t="shared" si="5"/>
        <v>10.204081632653061</v>
      </c>
      <c r="I91" s="190">
        <f t="shared" si="1"/>
        <v>20.408163265306122</v>
      </c>
      <c r="J91" s="192">
        <f t="shared" si="13"/>
        <v>49.795918367346935</v>
      </c>
      <c r="K91" s="265">
        <f t="shared" si="2"/>
        <v>24.897959183673468</v>
      </c>
      <c r="M91" s="196">
        <v>36</v>
      </c>
      <c r="N91" s="196">
        <v>25</v>
      </c>
      <c r="P91" s="266"/>
      <c r="Q91" s="266"/>
      <c r="R91" s="407"/>
      <c r="S91" s="404"/>
    </row>
    <row r="92" spans="1:19">
      <c r="A92" s="184">
        <f t="shared" si="11"/>
        <v>53</v>
      </c>
      <c r="B92" s="275" t="s">
        <v>227</v>
      </c>
      <c r="C92" s="269" t="s">
        <v>20</v>
      </c>
      <c r="D92" s="187">
        <v>1</v>
      </c>
      <c r="E92" s="187">
        <v>1</v>
      </c>
      <c r="F92" s="276">
        <f t="shared" si="0"/>
        <v>16.122448979591837</v>
      </c>
      <c r="G92" s="190">
        <f t="shared" si="12"/>
        <v>16.122448979591837</v>
      </c>
      <c r="H92" s="191">
        <f t="shared" si="5"/>
        <v>10.204081632653061</v>
      </c>
      <c r="I92" s="190">
        <f t="shared" si="1"/>
        <v>10.204081632653061</v>
      </c>
      <c r="J92" s="192">
        <f t="shared" si="13"/>
        <v>26.326530612244898</v>
      </c>
      <c r="K92" s="265">
        <f t="shared" si="2"/>
        <v>26.326530612244898</v>
      </c>
      <c r="M92" s="196">
        <v>39.5</v>
      </c>
      <c r="N92" s="196">
        <v>25</v>
      </c>
      <c r="P92" s="266"/>
      <c r="Q92" s="266"/>
      <c r="R92" s="407"/>
      <c r="S92" s="404"/>
    </row>
    <row r="93" spans="1:19">
      <c r="A93" s="184">
        <f t="shared" si="11"/>
        <v>54</v>
      </c>
      <c r="B93" s="275" t="s">
        <v>222</v>
      </c>
      <c r="C93" s="269" t="s">
        <v>20</v>
      </c>
      <c r="D93" s="187">
        <v>1</v>
      </c>
      <c r="E93" s="187">
        <v>2</v>
      </c>
      <c r="F93" s="189">
        <f t="shared" si="0"/>
        <v>16.122448979591837</v>
      </c>
      <c r="G93" s="190">
        <f t="shared" si="12"/>
        <v>32.244897959183675</v>
      </c>
      <c r="H93" s="191">
        <f t="shared" si="5"/>
        <v>10.204081632653061</v>
      </c>
      <c r="I93" s="190">
        <f t="shared" si="1"/>
        <v>20.408163265306122</v>
      </c>
      <c r="J93" s="192">
        <f t="shared" si="13"/>
        <v>52.653061224489797</v>
      </c>
      <c r="K93" s="265">
        <f t="shared" si="2"/>
        <v>26.326530612244898</v>
      </c>
      <c r="M93" s="196">
        <v>39.5</v>
      </c>
      <c r="N93" s="196">
        <v>25</v>
      </c>
      <c r="P93" s="266"/>
      <c r="Q93" s="266"/>
      <c r="R93" s="407"/>
      <c r="S93" s="404"/>
    </row>
    <row r="94" spans="1:19">
      <c r="A94" s="184">
        <f t="shared" si="11"/>
        <v>55</v>
      </c>
      <c r="B94" s="275" t="s">
        <v>223</v>
      </c>
      <c r="C94" s="269" t="s">
        <v>20</v>
      </c>
      <c r="D94" s="187">
        <v>1</v>
      </c>
      <c r="E94" s="187">
        <v>1</v>
      </c>
      <c r="F94" s="189">
        <f t="shared" si="0"/>
        <v>16.326530612244898</v>
      </c>
      <c r="G94" s="190">
        <f t="shared" si="12"/>
        <v>16.326530612244898</v>
      </c>
      <c r="H94" s="191">
        <f t="shared" si="5"/>
        <v>10.204081632653061</v>
      </c>
      <c r="I94" s="190">
        <f t="shared" si="1"/>
        <v>10.204081632653061</v>
      </c>
      <c r="J94" s="192">
        <f t="shared" si="13"/>
        <v>26.530612244897959</v>
      </c>
      <c r="K94" s="265">
        <f t="shared" si="2"/>
        <v>26.530612244897959</v>
      </c>
      <c r="M94" s="196">
        <v>40</v>
      </c>
      <c r="N94" s="196">
        <v>25</v>
      </c>
      <c r="P94" s="266"/>
      <c r="Q94" s="266"/>
      <c r="R94" s="407"/>
      <c r="S94" s="404"/>
    </row>
    <row r="95" spans="1:19">
      <c r="A95" s="184">
        <f t="shared" ref="A95:A103" si="14">A94+1</f>
        <v>56</v>
      </c>
      <c r="B95" s="275" t="s">
        <v>251</v>
      </c>
      <c r="C95" s="269" t="s">
        <v>20</v>
      </c>
      <c r="D95" s="187">
        <v>1</v>
      </c>
      <c r="E95" s="187">
        <v>1</v>
      </c>
      <c r="F95" s="189">
        <f t="shared" si="0"/>
        <v>16.938775510204081</v>
      </c>
      <c r="G95" s="190">
        <f t="shared" si="12"/>
        <v>16.938775510204081</v>
      </c>
      <c r="H95" s="191">
        <f t="shared" si="5"/>
        <v>10.204081632653061</v>
      </c>
      <c r="I95" s="190">
        <f t="shared" si="1"/>
        <v>10.204081632653061</v>
      </c>
      <c r="J95" s="192">
        <f t="shared" si="13"/>
        <v>27.142857142857142</v>
      </c>
      <c r="K95" s="265">
        <f t="shared" si="2"/>
        <v>27.142857142857142</v>
      </c>
      <c r="M95" s="196">
        <v>41.5</v>
      </c>
      <c r="N95" s="196">
        <v>25</v>
      </c>
      <c r="P95" s="266"/>
      <c r="Q95" s="266"/>
      <c r="R95" s="407"/>
      <c r="S95" s="404"/>
    </row>
    <row r="96" spans="1:19">
      <c r="A96" s="184">
        <f t="shared" si="14"/>
        <v>57</v>
      </c>
      <c r="B96" s="272" t="s">
        <v>252</v>
      </c>
      <c r="C96" s="264" t="s">
        <v>20</v>
      </c>
      <c r="D96" s="187">
        <v>1</v>
      </c>
      <c r="E96" s="187">
        <v>2</v>
      </c>
      <c r="F96" s="189">
        <f t="shared" si="0"/>
        <v>16.938775510204081</v>
      </c>
      <c r="G96" s="190">
        <f t="shared" si="12"/>
        <v>33.877551020408163</v>
      </c>
      <c r="H96" s="191">
        <f t="shared" si="5"/>
        <v>10.204081632653061</v>
      </c>
      <c r="I96" s="190">
        <f t="shared" si="1"/>
        <v>20.408163265306122</v>
      </c>
      <c r="J96" s="192">
        <f t="shared" si="13"/>
        <v>54.285714285714285</v>
      </c>
      <c r="K96" s="265">
        <f t="shared" si="2"/>
        <v>27.142857142857142</v>
      </c>
      <c r="M96" s="271">
        <v>41.5</v>
      </c>
      <c r="N96" s="196">
        <v>25</v>
      </c>
      <c r="P96" s="266"/>
      <c r="Q96" s="266"/>
      <c r="R96" s="407"/>
      <c r="S96" s="404"/>
    </row>
    <row r="97" spans="1:19">
      <c r="A97" s="184">
        <f t="shared" si="14"/>
        <v>58</v>
      </c>
      <c r="B97" s="272" t="s">
        <v>253</v>
      </c>
      <c r="C97" s="264" t="s">
        <v>20</v>
      </c>
      <c r="D97" s="187">
        <v>1</v>
      </c>
      <c r="E97" s="187">
        <v>1</v>
      </c>
      <c r="F97" s="189">
        <f t="shared" si="0"/>
        <v>16.326530612244898</v>
      </c>
      <c r="G97" s="190">
        <f t="shared" si="12"/>
        <v>16.326530612244898</v>
      </c>
      <c r="H97" s="191">
        <f t="shared" si="5"/>
        <v>10.204081632653061</v>
      </c>
      <c r="I97" s="190">
        <f t="shared" si="1"/>
        <v>10.204081632653061</v>
      </c>
      <c r="J97" s="192">
        <f t="shared" si="13"/>
        <v>26.530612244897959</v>
      </c>
      <c r="K97" s="265">
        <f t="shared" si="2"/>
        <v>26.530612244897959</v>
      </c>
      <c r="M97" s="196">
        <v>40</v>
      </c>
      <c r="N97" s="196">
        <v>25</v>
      </c>
      <c r="P97" s="266"/>
      <c r="Q97" s="266"/>
      <c r="R97" s="407"/>
      <c r="S97" s="404"/>
    </row>
    <row r="98" spans="1:19">
      <c r="A98" s="184">
        <f t="shared" si="14"/>
        <v>59</v>
      </c>
      <c r="B98" s="273" t="s">
        <v>254</v>
      </c>
      <c r="C98" s="274" t="s">
        <v>20</v>
      </c>
      <c r="D98" s="187">
        <v>1</v>
      </c>
      <c r="E98" s="187">
        <v>1</v>
      </c>
      <c r="F98" s="189">
        <f t="shared" si="0"/>
        <v>17.551020408163264</v>
      </c>
      <c r="G98" s="190">
        <f t="shared" si="12"/>
        <v>17.551020408163264</v>
      </c>
      <c r="H98" s="191">
        <f t="shared" si="5"/>
        <v>10.204081632653061</v>
      </c>
      <c r="I98" s="190">
        <f t="shared" si="1"/>
        <v>10.204081632653061</v>
      </c>
      <c r="J98" s="192">
        <f t="shared" si="13"/>
        <v>27.755102040816325</v>
      </c>
      <c r="K98" s="265">
        <f t="shared" si="2"/>
        <v>27.755102040816325</v>
      </c>
      <c r="M98" s="271">
        <v>43</v>
      </c>
      <c r="N98" s="271">
        <v>25</v>
      </c>
      <c r="P98" s="266"/>
      <c r="Q98" s="266"/>
      <c r="R98" s="407"/>
      <c r="S98" s="404"/>
    </row>
    <row r="99" spans="1:19">
      <c r="A99" s="184">
        <f t="shared" si="14"/>
        <v>60</v>
      </c>
      <c r="B99" s="272" t="s">
        <v>230</v>
      </c>
      <c r="C99" s="264" t="s">
        <v>20</v>
      </c>
      <c r="D99" s="187">
        <v>1</v>
      </c>
      <c r="E99" s="187">
        <v>6</v>
      </c>
      <c r="F99" s="189">
        <f t="shared" si="0"/>
        <v>17.551020408163264</v>
      </c>
      <c r="G99" s="190">
        <f t="shared" si="12"/>
        <v>105.30612244897958</v>
      </c>
      <c r="H99" s="191">
        <f t="shared" si="5"/>
        <v>10.204081632653061</v>
      </c>
      <c r="I99" s="190">
        <f t="shared" si="1"/>
        <v>61.224489795918366</v>
      </c>
      <c r="J99" s="192">
        <f t="shared" si="13"/>
        <v>166.53061224489795</v>
      </c>
      <c r="K99" s="265">
        <f t="shared" si="2"/>
        <v>27.755102040816325</v>
      </c>
      <c r="M99" s="271">
        <v>43</v>
      </c>
      <c r="N99" s="271">
        <v>25</v>
      </c>
      <c r="P99" s="266"/>
      <c r="Q99" s="266"/>
      <c r="R99" s="407"/>
      <c r="S99" s="404"/>
    </row>
    <row r="100" spans="1:19">
      <c r="A100" s="184">
        <f t="shared" si="14"/>
        <v>61</v>
      </c>
      <c r="B100" s="272" t="s">
        <v>255</v>
      </c>
      <c r="C100" s="264" t="s">
        <v>20</v>
      </c>
      <c r="D100" s="187">
        <v>1</v>
      </c>
      <c r="E100" s="187">
        <v>1</v>
      </c>
      <c r="F100" s="189">
        <f t="shared" si="0"/>
        <v>16.938775510204081</v>
      </c>
      <c r="G100" s="190">
        <f t="shared" si="12"/>
        <v>16.938775510204081</v>
      </c>
      <c r="H100" s="191">
        <f t="shared" si="5"/>
        <v>10.204081632653061</v>
      </c>
      <c r="I100" s="190">
        <f t="shared" si="1"/>
        <v>10.204081632653061</v>
      </c>
      <c r="J100" s="192">
        <f t="shared" si="13"/>
        <v>27.142857142857142</v>
      </c>
      <c r="K100" s="265">
        <f t="shared" si="2"/>
        <v>27.142857142857142</v>
      </c>
      <c r="M100" s="271">
        <v>41.5</v>
      </c>
      <c r="N100" s="271">
        <v>25</v>
      </c>
      <c r="P100" s="266"/>
      <c r="Q100" s="266"/>
      <c r="R100" s="407"/>
      <c r="S100" s="404"/>
    </row>
    <row r="101" spans="1:19">
      <c r="A101" s="184">
        <f t="shared" si="14"/>
        <v>62</v>
      </c>
      <c r="B101" s="273" t="s">
        <v>256</v>
      </c>
      <c r="C101" s="274" t="s">
        <v>20</v>
      </c>
      <c r="D101" s="187">
        <v>1</v>
      </c>
      <c r="E101" s="187">
        <v>2</v>
      </c>
      <c r="F101" s="189">
        <f t="shared" si="0"/>
        <v>11.224489795918366</v>
      </c>
      <c r="G101" s="190">
        <f t="shared" si="12"/>
        <v>22.448979591836732</v>
      </c>
      <c r="H101" s="191">
        <f t="shared" si="5"/>
        <v>25.510204081632651</v>
      </c>
      <c r="I101" s="190">
        <f t="shared" si="1"/>
        <v>51.020408163265301</v>
      </c>
      <c r="J101" s="192">
        <f t="shared" si="13"/>
        <v>73.469387755102034</v>
      </c>
      <c r="K101" s="265">
        <f t="shared" si="2"/>
        <v>36.734693877551017</v>
      </c>
      <c r="M101" s="271">
        <v>27.5</v>
      </c>
      <c r="N101" s="271">
        <v>62.5</v>
      </c>
      <c r="P101" s="266"/>
      <c r="Q101" s="266"/>
      <c r="R101" s="407"/>
      <c r="S101" s="404"/>
    </row>
    <row r="102" spans="1:19">
      <c r="A102" s="184">
        <f t="shared" si="14"/>
        <v>63</v>
      </c>
      <c r="B102" s="273" t="s">
        <v>257</v>
      </c>
      <c r="C102" s="274" t="s">
        <v>20</v>
      </c>
      <c r="D102" s="187">
        <v>1</v>
      </c>
      <c r="E102" s="187">
        <v>2</v>
      </c>
      <c r="F102" s="189">
        <f t="shared" si="0"/>
        <v>21.428571428571427</v>
      </c>
      <c r="G102" s="190">
        <f t="shared" si="12"/>
        <v>42.857142857142854</v>
      </c>
      <c r="H102" s="191">
        <f t="shared" si="5"/>
        <v>25.510204081632651</v>
      </c>
      <c r="I102" s="190">
        <f t="shared" si="1"/>
        <v>51.020408163265301</v>
      </c>
      <c r="J102" s="192">
        <f t="shared" si="13"/>
        <v>93.877551020408163</v>
      </c>
      <c r="K102" s="265">
        <f t="shared" si="2"/>
        <v>46.938775510204081</v>
      </c>
      <c r="M102" s="271">
        <v>52.5</v>
      </c>
      <c r="N102" s="271">
        <v>62.5</v>
      </c>
      <c r="P102" s="266"/>
      <c r="Q102" s="266"/>
      <c r="R102" s="407"/>
      <c r="S102" s="404"/>
    </row>
    <row r="103" spans="1:19">
      <c r="A103" s="184">
        <f t="shared" si="14"/>
        <v>64</v>
      </c>
      <c r="B103" s="273" t="s">
        <v>258</v>
      </c>
      <c r="C103" s="274" t="s">
        <v>20</v>
      </c>
      <c r="D103" s="187">
        <v>1</v>
      </c>
      <c r="E103" s="187">
        <v>1</v>
      </c>
      <c r="F103" s="189">
        <f t="shared" si="0"/>
        <v>23.469387755102041</v>
      </c>
      <c r="G103" s="190">
        <f t="shared" si="12"/>
        <v>23.469387755102041</v>
      </c>
      <c r="H103" s="191">
        <f t="shared" si="5"/>
        <v>25.510204081632651</v>
      </c>
      <c r="I103" s="190">
        <f t="shared" si="1"/>
        <v>25.510204081632651</v>
      </c>
      <c r="J103" s="192">
        <f t="shared" si="13"/>
        <v>48.979591836734691</v>
      </c>
      <c r="K103" s="265">
        <f t="shared" si="2"/>
        <v>48.979591836734691</v>
      </c>
      <c r="M103" s="271">
        <v>57.5</v>
      </c>
      <c r="N103" s="271">
        <v>62.5</v>
      </c>
      <c r="P103" s="266"/>
      <c r="Q103" s="266"/>
      <c r="R103" s="407"/>
      <c r="S103" s="404"/>
    </row>
    <row r="104" spans="1:19">
      <c r="A104" s="284"/>
      <c r="B104" s="284" t="s">
        <v>590</v>
      </c>
      <c r="C104" s="284"/>
      <c r="D104" s="284"/>
      <c r="E104" s="284"/>
      <c r="F104" s="284"/>
      <c r="G104" s="190">
        <f t="shared" si="12"/>
        <v>0</v>
      </c>
      <c r="H104" s="284"/>
      <c r="I104" s="284"/>
      <c r="J104" s="192">
        <f t="shared" si="13"/>
        <v>0</v>
      </c>
      <c r="K104" s="284"/>
      <c r="M104" s="284"/>
      <c r="N104" s="284"/>
      <c r="P104" s="266"/>
      <c r="Q104" s="266"/>
      <c r="R104" s="407"/>
      <c r="S104" s="404"/>
    </row>
    <row r="105" spans="1:19">
      <c r="A105" s="184">
        <f>A103+1</f>
        <v>65</v>
      </c>
      <c r="B105" s="272" t="s">
        <v>259</v>
      </c>
      <c r="C105" s="264" t="s">
        <v>260</v>
      </c>
      <c r="D105" s="187">
        <v>1</v>
      </c>
      <c r="E105" s="197">
        <v>85</v>
      </c>
      <c r="F105" s="276">
        <f t="shared" si="0"/>
        <v>29.693877551020407</v>
      </c>
      <c r="G105" s="190">
        <f t="shared" si="12"/>
        <v>2523.9795918367345</v>
      </c>
      <c r="H105" s="191">
        <f t="shared" si="5"/>
        <v>1.5306122448979591</v>
      </c>
      <c r="I105" s="190">
        <f t="shared" si="1"/>
        <v>130.10204081632654</v>
      </c>
      <c r="J105" s="192">
        <f t="shared" si="13"/>
        <v>2654.0816326530612</v>
      </c>
      <c r="K105" s="265">
        <f t="shared" si="2"/>
        <v>31.224489795918366</v>
      </c>
      <c r="M105" s="271">
        <v>72.75</v>
      </c>
      <c r="N105" s="271">
        <v>3.75</v>
      </c>
      <c r="P105" s="266"/>
      <c r="Q105" s="286"/>
      <c r="R105" s="407"/>
      <c r="S105" s="404"/>
    </row>
    <row r="106" spans="1:19">
      <c r="A106" s="184">
        <f t="shared" ref="A106:A143" si="15">A105+1</f>
        <v>66</v>
      </c>
      <c r="B106" s="272" t="s">
        <v>261</v>
      </c>
      <c r="C106" s="264" t="s">
        <v>260</v>
      </c>
      <c r="D106" s="187">
        <v>1</v>
      </c>
      <c r="E106" s="197">
        <v>20</v>
      </c>
      <c r="F106" s="276">
        <f t="shared" si="0"/>
        <v>19.183673469387752</v>
      </c>
      <c r="G106" s="190">
        <f t="shared" si="12"/>
        <v>383.67346938775506</v>
      </c>
      <c r="H106" s="191">
        <f t="shared" si="5"/>
        <v>1.5306122448979591</v>
      </c>
      <c r="I106" s="190">
        <f t="shared" si="1"/>
        <v>30.612244897959183</v>
      </c>
      <c r="J106" s="192">
        <f t="shared" si="13"/>
        <v>414.28571428571422</v>
      </c>
      <c r="K106" s="265">
        <f t="shared" si="2"/>
        <v>20.714285714285712</v>
      </c>
      <c r="M106" s="196">
        <v>47</v>
      </c>
      <c r="N106" s="271">
        <v>3.75</v>
      </c>
      <c r="P106" s="266"/>
      <c r="Q106" s="286"/>
      <c r="R106" s="407"/>
      <c r="S106" s="404"/>
    </row>
    <row r="107" spans="1:19">
      <c r="A107" s="184">
        <f t="shared" si="15"/>
        <v>67</v>
      </c>
      <c r="B107" s="272" t="s">
        <v>262</v>
      </c>
      <c r="C107" s="264" t="s">
        <v>260</v>
      </c>
      <c r="D107" s="187">
        <v>1</v>
      </c>
      <c r="E107" s="197">
        <v>23</v>
      </c>
      <c r="F107" s="276">
        <f t="shared" si="0"/>
        <v>14.693877551020407</v>
      </c>
      <c r="G107" s="190">
        <f t="shared" si="12"/>
        <v>337.95918367346934</v>
      </c>
      <c r="H107" s="191">
        <f t="shared" si="5"/>
        <v>1.5306122448979591</v>
      </c>
      <c r="I107" s="190">
        <f t="shared" si="1"/>
        <v>35.204081632653057</v>
      </c>
      <c r="J107" s="192">
        <f t="shared" si="13"/>
        <v>373.16326530612241</v>
      </c>
      <c r="K107" s="265">
        <f t="shared" si="2"/>
        <v>16.224489795918366</v>
      </c>
      <c r="M107" s="196">
        <v>36</v>
      </c>
      <c r="N107" s="196">
        <v>3.75</v>
      </c>
      <c r="P107" s="266"/>
      <c r="Q107" s="286"/>
      <c r="R107" s="407"/>
      <c r="S107" s="404"/>
    </row>
    <row r="108" spans="1:19">
      <c r="A108" s="184">
        <f t="shared" si="15"/>
        <v>68</v>
      </c>
      <c r="B108" s="272" t="s">
        <v>263</v>
      </c>
      <c r="C108" s="264" t="s">
        <v>260</v>
      </c>
      <c r="D108" s="187">
        <v>1</v>
      </c>
      <c r="E108" s="197">
        <v>20</v>
      </c>
      <c r="F108" s="276">
        <f t="shared" si="0"/>
        <v>12.346938775510203</v>
      </c>
      <c r="G108" s="190">
        <f t="shared" si="12"/>
        <v>246.93877551020407</v>
      </c>
      <c r="H108" s="191">
        <f t="shared" si="5"/>
        <v>1.1224489795918366</v>
      </c>
      <c r="I108" s="190">
        <f t="shared" si="1"/>
        <v>22.448979591836732</v>
      </c>
      <c r="J108" s="192">
        <f t="shared" si="13"/>
        <v>269.38775510204079</v>
      </c>
      <c r="K108" s="265">
        <f t="shared" si="2"/>
        <v>13.469387755102039</v>
      </c>
      <c r="M108" s="196">
        <v>30.25</v>
      </c>
      <c r="N108" s="196">
        <v>2.75</v>
      </c>
      <c r="P108" s="266"/>
      <c r="Q108" s="286"/>
      <c r="R108" s="407"/>
      <c r="S108" s="404"/>
    </row>
    <row r="109" spans="1:19">
      <c r="A109" s="184">
        <f t="shared" si="15"/>
        <v>69</v>
      </c>
      <c r="B109" s="272" t="s">
        <v>264</v>
      </c>
      <c r="C109" s="264" t="s">
        <v>260</v>
      </c>
      <c r="D109" s="187">
        <v>1</v>
      </c>
      <c r="E109" s="197">
        <v>43</v>
      </c>
      <c r="F109" s="276">
        <f t="shared" si="0"/>
        <v>6.8367346938775508</v>
      </c>
      <c r="G109" s="190">
        <f t="shared" si="12"/>
        <v>293.9795918367347</v>
      </c>
      <c r="H109" s="191">
        <f t="shared" si="5"/>
        <v>1.1224489795918366</v>
      </c>
      <c r="I109" s="190">
        <f t="shared" si="1"/>
        <v>48.265306122448976</v>
      </c>
      <c r="J109" s="192">
        <f t="shared" si="13"/>
        <v>342.24489795918367</v>
      </c>
      <c r="K109" s="265">
        <f t="shared" si="2"/>
        <v>7.9591836734693882</v>
      </c>
      <c r="M109" s="196">
        <v>16.75</v>
      </c>
      <c r="N109" s="196">
        <v>2.75</v>
      </c>
      <c r="P109" s="266"/>
      <c r="Q109" s="286"/>
      <c r="R109" s="407"/>
      <c r="S109" s="404"/>
    </row>
    <row r="110" spans="1:19">
      <c r="A110" s="184">
        <f t="shared" si="15"/>
        <v>70</v>
      </c>
      <c r="B110" s="272" t="s">
        <v>265</v>
      </c>
      <c r="C110" s="264" t="s">
        <v>260</v>
      </c>
      <c r="D110" s="187">
        <v>1</v>
      </c>
      <c r="E110" s="197">
        <v>66</v>
      </c>
      <c r="F110" s="276">
        <f t="shared" si="0"/>
        <v>4.3877551020408161</v>
      </c>
      <c r="G110" s="190">
        <f t="shared" si="12"/>
        <v>289.59183673469386</v>
      </c>
      <c r="H110" s="191">
        <f t="shared" si="5"/>
        <v>1.1224489795918366</v>
      </c>
      <c r="I110" s="190">
        <f t="shared" si="1"/>
        <v>74.08163265306122</v>
      </c>
      <c r="J110" s="192">
        <f t="shared" si="13"/>
        <v>363.67346938775506</v>
      </c>
      <c r="K110" s="265">
        <f t="shared" si="2"/>
        <v>5.5102040816326525</v>
      </c>
      <c r="M110" s="196">
        <v>10.75</v>
      </c>
      <c r="N110" s="196">
        <v>2.75</v>
      </c>
      <c r="P110" s="266"/>
      <c r="Q110" s="286"/>
      <c r="R110" s="407"/>
      <c r="S110" s="404"/>
    </row>
    <row r="111" spans="1:19">
      <c r="A111" s="184">
        <f t="shared" si="15"/>
        <v>71</v>
      </c>
      <c r="B111" s="272" t="s">
        <v>266</v>
      </c>
      <c r="C111" s="264" t="s">
        <v>260</v>
      </c>
      <c r="D111" s="187">
        <v>1</v>
      </c>
      <c r="E111" s="197">
        <v>70</v>
      </c>
      <c r="F111" s="276">
        <f t="shared" si="0"/>
        <v>2.6530612244897958</v>
      </c>
      <c r="G111" s="190">
        <f t="shared" si="12"/>
        <v>185.71428571428569</v>
      </c>
      <c r="H111" s="191">
        <f t="shared" si="5"/>
        <v>1.1224489795918366</v>
      </c>
      <c r="I111" s="190">
        <f t="shared" si="1"/>
        <v>78.571428571428569</v>
      </c>
      <c r="J111" s="192">
        <f t="shared" si="13"/>
        <v>264.28571428571428</v>
      </c>
      <c r="K111" s="265">
        <f t="shared" si="2"/>
        <v>3.7755102040816326</v>
      </c>
      <c r="M111" s="196">
        <v>6.5</v>
      </c>
      <c r="N111" s="196">
        <v>2.75</v>
      </c>
      <c r="P111" s="266"/>
      <c r="Q111" s="286"/>
      <c r="R111" s="407"/>
      <c r="S111" s="404"/>
    </row>
    <row r="112" spans="1:19">
      <c r="A112" s="184">
        <f t="shared" si="15"/>
        <v>72</v>
      </c>
      <c r="B112" s="272" t="s">
        <v>267</v>
      </c>
      <c r="C112" s="264" t="s">
        <v>260</v>
      </c>
      <c r="D112" s="187">
        <v>1</v>
      </c>
      <c r="E112" s="197">
        <v>24</v>
      </c>
      <c r="F112" s="276">
        <f t="shared" si="0"/>
        <v>1.7346938775510203</v>
      </c>
      <c r="G112" s="190">
        <f t="shared" si="12"/>
        <v>41.632653061224488</v>
      </c>
      <c r="H112" s="191">
        <f t="shared" si="5"/>
        <v>1.1224489795918366</v>
      </c>
      <c r="I112" s="190">
        <f t="shared" si="1"/>
        <v>26.938775510204081</v>
      </c>
      <c r="J112" s="192">
        <f t="shared" si="13"/>
        <v>68.571428571428569</v>
      </c>
      <c r="K112" s="265">
        <f t="shared" si="2"/>
        <v>2.8571428571428572</v>
      </c>
      <c r="M112" s="196">
        <v>4.25</v>
      </c>
      <c r="N112" s="196">
        <v>2.75</v>
      </c>
      <c r="P112" s="266"/>
      <c r="Q112" s="286"/>
      <c r="R112" s="407"/>
      <c r="S112" s="404"/>
    </row>
    <row r="113" spans="1:19">
      <c r="A113" s="184">
        <f t="shared" si="15"/>
        <v>73</v>
      </c>
      <c r="B113" s="272" t="s">
        <v>268</v>
      </c>
      <c r="C113" s="264" t="s">
        <v>260</v>
      </c>
      <c r="D113" s="187">
        <v>1</v>
      </c>
      <c r="E113" s="197">
        <v>24</v>
      </c>
      <c r="F113" s="276">
        <f t="shared" si="0"/>
        <v>1.0204081632653061</v>
      </c>
      <c r="G113" s="190">
        <f t="shared" si="12"/>
        <v>24.489795918367349</v>
      </c>
      <c r="H113" s="191">
        <f t="shared" si="5"/>
        <v>1.1224489795918366</v>
      </c>
      <c r="I113" s="190">
        <f t="shared" si="1"/>
        <v>26.938775510204081</v>
      </c>
      <c r="J113" s="192">
        <f t="shared" si="13"/>
        <v>51.428571428571431</v>
      </c>
      <c r="K113" s="265">
        <f t="shared" si="2"/>
        <v>2.1428571428571428</v>
      </c>
      <c r="M113" s="196">
        <v>2.5</v>
      </c>
      <c r="N113" s="196">
        <v>2.75</v>
      </c>
      <c r="P113" s="266"/>
      <c r="Q113" s="286"/>
      <c r="R113" s="407"/>
      <c r="S113" s="404"/>
    </row>
    <row r="114" spans="1:19">
      <c r="A114" s="184">
        <f t="shared" si="15"/>
        <v>74</v>
      </c>
      <c r="B114" s="272" t="s">
        <v>269</v>
      </c>
      <c r="C114" s="264" t="s">
        <v>20</v>
      </c>
      <c r="D114" s="187">
        <v>1</v>
      </c>
      <c r="E114" s="197">
        <v>3</v>
      </c>
      <c r="F114" s="276">
        <f t="shared" si="0"/>
        <v>89.897959183673464</v>
      </c>
      <c r="G114" s="190">
        <f t="shared" si="12"/>
        <v>269.69387755102036</v>
      </c>
      <c r="H114" s="191">
        <f t="shared" si="5"/>
        <v>13.265306122448978</v>
      </c>
      <c r="I114" s="190">
        <f t="shared" si="1"/>
        <v>39.795918367346935</v>
      </c>
      <c r="J114" s="192">
        <f t="shared" si="13"/>
        <v>309.48979591836729</v>
      </c>
      <c r="K114" s="265">
        <f t="shared" si="2"/>
        <v>103.16326530612243</v>
      </c>
      <c r="M114" s="196">
        <v>220.25</v>
      </c>
      <c r="N114" s="196">
        <v>32.5</v>
      </c>
      <c r="P114" s="266"/>
      <c r="Q114" s="286"/>
      <c r="R114" s="407"/>
      <c r="S114" s="404"/>
    </row>
    <row r="115" spans="1:19">
      <c r="A115" s="184">
        <f t="shared" si="15"/>
        <v>75</v>
      </c>
      <c r="B115" s="272" t="s">
        <v>270</v>
      </c>
      <c r="C115" s="264" t="s">
        <v>20</v>
      </c>
      <c r="D115" s="187">
        <v>1</v>
      </c>
      <c r="E115" s="197">
        <v>2</v>
      </c>
      <c r="F115" s="276">
        <f t="shared" si="0"/>
        <v>46.428571428571423</v>
      </c>
      <c r="G115" s="190">
        <f t="shared" si="12"/>
        <v>92.857142857142847</v>
      </c>
      <c r="H115" s="191">
        <f t="shared" si="5"/>
        <v>13.265306122448978</v>
      </c>
      <c r="I115" s="190">
        <f t="shared" si="1"/>
        <v>26.530612244897956</v>
      </c>
      <c r="J115" s="192">
        <f t="shared" si="13"/>
        <v>119.3877551020408</v>
      </c>
      <c r="K115" s="265">
        <f t="shared" si="2"/>
        <v>59.6938775510204</v>
      </c>
      <c r="M115" s="196">
        <v>113.75</v>
      </c>
      <c r="N115" s="196">
        <v>32.5</v>
      </c>
      <c r="P115" s="266"/>
      <c r="Q115" s="286"/>
      <c r="R115" s="407"/>
      <c r="S115" s="404"/>
    </row>
    <row r="116" spans="1:19">
      <c r="A116" s="184">
        <f t="shared" si="15"/>
        <v>76</v>
      </c>
      <c r="B116" s="272" t="s">
        <v>271</v>
      </c>
      <c r="C116" s="264" t="s">
        <v>20</v>
      </c>
      <c r="D116" s="187">
        <v>1</v>
      </c>
      <c r="E116" s="197">
        <v>3</v>
      </c>
      <c r="F116" s="276">
        <f t="shared" si="0"/>
        <v>39.693877551020407</v>
      </c>
      <c r="G116" s="190">
        <f t="shared" si="12"/>
        <v>119.08163265306122</v>
      </c>
      <c r="H116" s="191">
        <f t="shared" si="5"/>
        <v>13.265306122448978</v>
      </c>
      <c r="I116" s="190">
        <f t="shared" si="1"/>
        <v>39.795918367346935</v>
      </c>
      <c r="J116" s="192">
        <f t="shared" si="13"/>
        <v>158.87755102040816</v>
      </c>
      <c r="K116" s="265">
        <f t="shared" si="2"/>
        <v>52.95918367346939</v>
      </c>
      <c r="M116" s="196">
        <v>97.25</v>
      </c>
      <c r="N116" s="196">
        <v>32.5</v>
      </c>
      <c r="P116" s="266"/>
      <c r="Q116" s="286"/>
      <c r="R116" s="407"/>
      <c r="S116" s="404"/>
    </row>
    <row r="117" spans="1:19">
      <c r="A117" s="184">
        <f t="shared" si="15"/>
        <v>77</v>
      </c>
      <c r="B117" s="272" t="s">
        <v>272</v>
      </c>
      <c r="C117" s="264" t="s">
        <v>20</v>
      </c>
      <c r="D117" s="187">
        <v>1</v>
      </c>
      <c r="E117" s="197">
        <v>12</v>
      </c>
      <c r="F117" s="276">
        <f t="shared" si="0"/>
        <v>34.489795918367342</v>
      </c>
      <c r="G117" s="190">
        <f t="shared" si="12"/>
        <v>413.87755102040808</v>
      </c>
      <c r="H117" s="191">
        <f t="shared" si="5"/>
        <v>13.265306122448978</v>
      </c>
      <c r="I117" s="190">
        <f t="shared" si="1"/>
        <v>159.18367346938774</v>
      </c>
      <c r="J117" s="192">
        <f t="shared" si="13"/>
        <v>573.06122448979579</v>
      </c>
      <c r="K117" s="265">
        <f t="shared" si="2"/>
        <v>47.755102040816318</v>
      </c>
      <c r="M117" s="196">
        <v>84.5</v>
      </c>
      <c r="N117" s="196">
        <v>32.5</v>
      </c>
      <c r="P117" s="266"/>
      <c r="Q117" s="286"/>
      <c r="R117" s="407"/>
      <c r="S117" s="404"/>
    </row>
    <row r="118" spans="1:19">
      <c r="A118" s="184">
        <f t="shared" si="15"/>
        <v>78</v>
      </c>
      <c r="B118" s="272" t="s">
        <v>273</v>
      </c>
      <c r="C118" s="264" t="s">
        <v>20</v>
      </c>
      <c r="D118" s="187">
        <v>1</v>
      </c>
      <c r="E118" s="197">
        <v>11</v>
      </c>
      <c r="F118" s="276">
        <f t="shared" si="0"/>
        <v>28.673469387755102</v>
      </c>
      <c r="G118" s="190">
        <f t="shared" si="12"/>
        <v>315.40816326530614</v>
      </c>
      <c r="H118" s="191">
        <f t="shared" si="5"/>
        <v>12.244897959183673</v>
      </c>
      <c r="I118" s="190">
        <f t="shared" si="1"/>
        <v>134.69387755102039</v>
      </c>
      <c r="J118" s="192">
        <f t="shared" si="13"/>
        <v>450.10204081632651</v>
      </c>
      <c r="K118" s="265">
        <f t="shared" si="2"/>
        <v>40.918367346938773</v>
      </c>
      <c r="M118" s="196">
        <v>70.25</v>
      </c>
      <c r="N118" s="196">
        <v>30</v>
      </c>
      <c r="P118" s="266"/>
      <c r="Q118" s="286"/>
      <c r="R118" s="407"/>
      <c r="S118" s="404"/>
    </row>
    <row r="119" spans="1:19">
      <c r="A119" s="184">
        <f t="shared" si="15"/>
        <v>79</v>
      </c>
      <c r="B119" s="272" t="s">
        <v>274</v>
      </c>
      <c r="C119" s="264" t="s">
        <v>20</v>
      </c>
      <c r="D119" s="187">
        <v>1</v>
      </c>
      <c r="E119" s="197">
        <v>7</v>
      </c>
      <c r="F119" s="276">
        <f t="shared" si="0"/>
        <v>7.9591836734693873</v>
      </c>
      <c r="G119" s="190">
        <f t="shared" si="12"/>
        <v>55.714285714285708</v>
      </c>
      <c r="H119" s="191">
        <f t="shared" si="5"/>
        <v>11.224489795918366</v>
      </c>
      <c r="I119" s="190">
        <f t="shared" si="1"/>
        <v>78.571428571428555</v>
      </c>
      <c r="J119" s="192">
        <f t="shared" si="13"/>
        <v>134.28571428571428</v>
      </c>
      <c r="K119" s="265">
        <f t="shared" si="2"/>
        <v>19.183673469387752</v>
      </c>
      <c r="M119" s="196">
        <v>19.5</v>
      </c>
      <c r="N119" s="196">
        <v>27.5</v>
      </c>
      <c r="P119" s="266"/>
      <c r="Q119" s="286"/>
      <c r="R119" s="407"/>
      <c r="S119" s="404"/>
    </row>
    <row r="120" spans="1:19">
      <c r="A120" s="184">
        <f t="shared" si="15"/>
        <v>80</v>
      </c>
      <c r="B120" s="272" t="s">
        <v>275</v>
      </c>
      <c r="C120" s="264" t="s">
        <v>20</v>
      </c>
      <c r="D120" s="187">
        <v>1</v>
      </c>
      <c r="E120" s="197">
        <v>4</v>
      </c>
      <c r="F120" s="276">
        <f t="shared" si="0"/>
        <v>5.7142857142857135</v>
      </c>
      <c r="G120" s="190">
        <f t="shared" si="12"/>
        <v>22.857142857142854</v>
      </c>
      <c r="H120" s="191">
        <f t="shared" si="5"/>
        <v>11.224489795918366</v>
      </c>
      <c r="I120" s="190">
        <f t="shared" si="1"/>
        <v>44.897959183673464</v>
      </c>
      <c r="J120" s="192">
        <f t="shared" si="13"/>
        <v>67.755102040816325</v>
      </c>
      <c r="K120" s="265">
        <f t="shared" si="2"/>
        <v>16.938775510204081</v>
      </c>
      <c r="M120" s="196">
        <v>14</v>
      </c>
      <c r="N120" s="196">
        <v>27.5</v>
      </c>
      <c r="P120" s="266"/>
      <c r="Q120" s="286"/>
      <c r="R120" s="407"/>
      <c r="S120" s="404"/>
    </row>
    <row r="121" spans="1:19">
      <c r="A121" s="184">
        <f t="shared" si="15"/>
        <v>81</v>
      </c>
      <c r="B121" s="272" t="s">
        <v>276</v>
      </c>
      <c r="C121" s="264" t="s">
        <v>20</v>
      </c>
      <c r="D121" s="187">
        <v>1</v>
      </c>
      <c r="E121" s="197">
        <v>7</v>
      </c>
      <c r="F121" s="276">
        <f t="shared" si="0"/>
        <v>1.0204081632653061</v>
      </c>
      <c r="G121" s="190">
        <f t="shared" si="12"/>
        <v>7.1428571428571432</v>
      </c>
      <c r="H121" s="191">
        <f t="shared" si="5"/>
        <v>0.51020408163265307</v>
      </c>
      <c r="I121" s="190">
        <f t="shared" si="1"/>
        <v>3.5714285714285716</v>
      </c>
      <c r="J121" s="192">
        <f t="shared" si="13"/>
        <v>10.714285714285715</v>
      </c>
      <c r="K121" s="265">
        <f t="shared" si="2"/>
        <v>1.5306122448979593</v>
      </c>
      <c r="M121" s="196">
        <v>2.5</v>
      </c>
      <c r="N121" s="196">
        <v>1.25</v>
      </c>
      <c r="P121" s="266"/>
      <c r="Q121" s="286"/>
      <c r="R121" s="407"/>
      <c r="S121" s="404"/>
    </row>
    <row r="122" spans="1:19">
      <c r="A122" s="184">
        <f t="shared" si="15"/>
        <v>82</v>
      </c>
      <c r="B122" s="272" t="s">
        <v>277</v>
      </c>
      <c r="C122" s="264" t="s">
        <v>20</v>
      </c>
      <c r="D122" s="187">
        <v>1</v>
      </c>
      <c r="E122" s="197">
        <v>8</v>
      </c>
      <c r="F122" s="276">
        <f t="shared" si="0"/>
        <v>1.0204081632653061</v>
      </c>
      <c r="G122" s="190">
        <f t="shared" si="12"/>
        <v>8.1632653061224492</v>
      </c>
      <c r="H122" s="191">
        <f t="shared" si="5"/>
        <v>0.51020408163265307</v>
      </c>
      <c r="I122" s="190">
        <f t="shared" si="1"/>
        <v>4.0816326530612246</v>
      </c>
      <c r="J122" s="192">
        <f t="shared" si="13"/>
        <v>12.244897959183675</v>
      </c>
      <c r="K122" s="265">
        <f t="shared" si="2"/>
        <v>1.5306122448979593</v>
      </c>
      <c r="M122" s="196">
        <v>2.5</v>
      </c>
      <c r="N122" s="196">
        <v>1.25</v>
      </c>
      <c r="P122" s="266"/>
      <c r="Q122" s="286"/>
      <c r="R122" s="407"/>
      <c r="S122" s="404"/>
    </row>
    <row r="123" spans="1:19">
      <c r="A123" s="184">
        <f t="shared" si="15"/>
        <v>83</v>
      </c>
      <c r="B123" s="272" t="s">
        <v>278</v>
      </c>
      <c r="C123" s="264" t="s">
        <v>20</v>
      </c>
      <c r="D123" s="187">
        <v>1</v>
      </c>
      <c r="E123" s="197">
        <v>23</v>
      </c>
      <c r="F123" s="276">
        <f t="shared" si="0"/>
        <v>1.1224489795918366</v>
      </c>
      <c r="G123" s="190">
        <f t="shared" si="12"/>
        <v>25.816326530612244</v>
      </c>
      <c r="H123" s="191">
        <f t="shared" si="5"/>
        <v>0.51020408163265307</v>
      </c>
      <c r="I123" s="190">
        <f t="shared" si="1"/>
        <v>11.73469387755102</v>
      </c>
      <c r="J123" s="192">
        <f t="shared" si="13"/>
        <v>37.551020408163268</v>
      </c>
      <c r="K123" s="265">
        <f t="shared" si="2"/>
        <v>1.6326530612244898</v>
      </c>
      <c r="M123" s="196">
        <v>2.75</v>
      </c>
      <c r="N123" s="196">
        <v>1.25</v>
      </c>
      <c r="P123" s="266"/>
      <c r="Q123" s="286"/>
      <c r="R123" s="407"/>
      <c r="S123" s="404"/>
    </row>
    <row r="124" spans="1:19">
      <c r="A124" s="184">
        <f t="shared" si="15"/>
        <v>84</v>
      </c>
      <c r="B124" s="272" t="s">
        <v>279</v>
      </c>
      <c r="C124" s="264" t="s">
        <v>20</v>
      </c>
      <c r="D124" s="187">
        <v>1</v>
      </c>
      <c r="E124" s="197">
        <v>22</v>
      </c>
      <c r="F124" s="276">
        <f t="shared" si="0"/>
        <v>1.3265306122448979</v>
      </c>
      <c r="G124" s="190">
        <f t="shared" si="12"/>
        <v>29.183673469387752</v>
      </c>
      <c r="H124" s="191">
        <f t="shared" si="5"/>
        <v>0.51020408163265307</v>
      </c>
      <c r="I124" s="190">
        <f t="shared" si="1"/>
        <v>11.224489795918368</v>
      </c>
      <c r="J124" s="192">
        <f t="shared" si="13"/>
        <v>40.408163265306122</v>
      </c>
      <c r="K124" s="265">
        <f t="shared" si="2"/>
        <v>1.8367346938775511</v>
      </c>
      <c r="M124" s="196">
        <v>3.25</v>
      </c>
      <c r="N124" s="196">
        <v>1.25</v>
      </c>
      <c r="P124" s="266"/>
      <c r="Q124" s="286"/>
      <c r="R124" s="407"/>
      <c r="S124" s="404"/>
    </row>
    <row r="125" spans="1:19">
      <c r="A125" s="184">
        <f t="shared" si="15"/>
        <v>85</v>
      </c>
      <c r="B125" s="272" t="s">
        <v>280</v>
      </c>
      <c r="C125" s="264" t="s">
        <v>20</v>
      </c>
      <c r="D125" s="187">
        <v>1</v>
      </c>
      <c r="E125" s="197">
        <v>14</v>
      </c>
      <c r="F125" s="276">
        <f t="shared" si="0"/>
        <v>1.6326530612244896</v>
      </c>
      <c r="G125" s="190">
        <f t="shared" si="12"/>
        <v>22.857142857142854</v>
      </c>
      <c r="H125" s="191">
        <f t="shared" si="5"/>
        <v>0.51020408163265307</v>
      </c>
      <c r="I125" s="190">
        <f t="shared" si="1"/>
        <v>7.1428571428571432</v>
      </c>
      <c r="J125" s="192">
        <f t="shared" si="13"/>
        <v>29.999999999999996</v>
      </c>
      <c r="K125" s="265">
        <f t="shared" si="2"/>
        <v>2.1428571428571428</v>
      </c>
      <c r="M125" s="196">
        <v>4</v>
      </c>
      <c r="N125" s="196">
        <v>1.25</v>
      </c>
      <c r="P125" s="266"/>
      <c r="Q125" s="286"/>
      <c r="R125" s="407"/>
      <c r="S125" s="404"/>
    </row>
    <row r="126" spans="1:19">
      <c r="A126" s="184">
        <f t="shared" si="15"/>
        <v>86</v>
      </c>
      <c r="B126" s="272" t="s">
        <v>281</v>
      </c>
      <c r="C126" s="264" t="s">
        <v>20</v>
      </c>
      <c r="D126" s="187">
        <v>1</v>
      </c>
      <c r="E126" s="197">
        <v>7</v>
      </c>
      <c r="F126" s="276">
        <f t="shared" si="0"/>
        <v>1.6326530612244896</v>
      </c>
      <c r="G126" s="190">
        <f t="shared" si="12"/>
        <v>11.428571428571427</v>
      </c>
      <c r="H126" s="191">
        <f t="shared" si="5"/>
        <v>0.51020408163265307</v>
      </c>
      <c r="I126" s="190">
        <f t="shared" si="1"/>
        <v>3.5714285714285716</v>
      </c>
      <c r="J126" s="192">
        <f t="shared" si="13"/>
        <v>14.999999999999998</v>
      </c>
      <c r="K126" s="265">
        <f t="shared" si="2"/>
        <v>2.1428571428571428</v>
      </c>
      <c r="M126" s="196">
        <v>4</v>
      </c>
      <c r="N126" s="196">
        <v>1.25</v>
      </c>
      <c r="P126" s="266"/>
      <c r="Q126" s="286"/>
      <c r="R126" s="407"/>
      <c r="S126" s="404"/>
    </row>
    <row r="127" spans="1:19">
      <c r="A127" s="184">
        <f t="shared" si="15"/>
        <v>87</v>
      </c>
      <c r="B127" s="272" t="s">
        <v>282</v>
      </c>
      <c r="C127" s="264" t="s">
        <v>20</v>
      </c>
      <c r="D127" s="187">
        <v>1</v>
      </c>
      <c r="E127" s="197">
        <v>8</v>
      </c>
      <c r="F127" s="276">
        <f t="shared" si="0"/>
        <v>1.8367346938775508</v>
      </c>
      <c r="G127" s="190">
        <f t="shared" si="12"/>
        <v>14.693877551020407</v>
      </c>
      <c r="H127" s="191">
        <f t="shared" si="5"/>
        <v>0.51020408163265307</v>
      </c>
      <c r="I127" s="190">
        <f t="shared" si="1"/>
        <v>4.0816326530612246</v>
      </c>
      <c r="J127" s="192">
        <f t="shared" si="13"/>
        <v>18.77551020408163</v>
      </c>
      <c r="K127" s="265">
        <f t="shared" si="2"/>
        <v>2.3469387755102038</v>
      </c>
      <c r="M127" s="196">
        <v>4.5</v>
      </c>
      <c r="N127" s="196">
        <v>1.25</v>
      </c>
      <c r="P127" s="266"/>
      <c r="Q127" s="286"/>
      <c r="R127" s="407"/>
      <c r="S127" s="404"/>
    </row>
    <row r="128" spans="1:19">
      <c r="A128" s="184">
        <f t="shared" si="15"/>
        <v>88</v>
      </c>
      <c r="B128" s="268" t="s">
        <v>283</v>
      </c>
      <c r="C128" s="264" t="s">
        <v>20</v>
      </c>
      <c r="D128" s="187">
        <v>1</v>
      </c>
      <c r="E128" s="197">
        <v>7</v>
      </c>
      <c r="F128" s="276">
        <f t="shared" si="0"/>
        <v>2.1428571428571428</v>
      </c>
      <c r="G128" s="190">
        <f t="shared" si="12"/>
        <v>15</v>
      </c>
      <c r="H128" s="191">
        <f t="shared" si="5"/>
        <v>1.0204081632653061</v>
      </c>
      <c r="I128" s="190">
        <f t="shared" si="1"/>
        <v>7.1428571428571432</v>
      </c>
      <c r="J128" s="192">
        <f t="shared" si="13"/>
        <v>22.142857142857142</v>
      </c>
      <c r="K128" s="265">
        <f t="shared" si="2"/>
        <v>3.1632653061224487</v>
      </c>
      <c r="M128" s="271">
        <v>5.25</v>
      </c>
      <c r="N128" s="271">
        <v>2.5</v>
      </c>
      <c r="P128" s="266"/>
      <c r="Q128" s="286"/>
      <c r="R128" s="407"/>
      <c r="S128" s="404"/>
    </row>
    <row r="129" spans="1:19">
      <c r="A129" s="184">
        <f t="shared" si="15"/>
        <v>89</v>
      </c>
      <c r="B129" s="268" t="s">
        <v>284</v>
      </c>
      <c r="C129" s="264" t="s">
        <v>20</v>
      </c>
      <c r="D129" s="187">
        <v>1</v>
      </c>
      <c r="E129" s="197">
        <v>28</v>
      </c>
      <c r="F129" s="276">
        <f t="shared" si="0"/>
        <v>2.3469387755102038</v>
      </c>
      <c r="G129" s="190">
        <f t="shared" si="12"/>
        <v>65.714285714285708</v>
      </c>
      <c r="H129" s="191">
        <f t="shared" si="5"/>
        <v>1.0204081632653061</v>
      </c>
      <c r="I129" s="190">
        <f t="shared" si="1"/>
        <v>28.571428571428573</v>
      </c>
      <c r="J129" s="192">
        <f t="shared" si="13"/>
        <v>94.285714285714278</v>
      </c>
      <c r="K129" s="265">
        <f t="shared" si="2"/>
        <v>3.3673469387755097</v>
      </c>
      <c r="M129" s="271">
        <v>5.75</v>
      </c>
      <c r="N129" s="271">
        <v>2.5</v>
      </c>
      <c r="P129" s="266"/>
      <c r="Q129" s="286"/>
      <c r="R129" s="407"/>
      <c r="S129" s="404"/>
    </row>
    <row r="130" spans="1:19">
      <c r="A130" s="184">
        <f t="shared" si="15"/>
        <v>90</v>
      </c>
      <c r="B130" s="268" t="s">
        <v>285</v>
      </c>
      <c r="C130" s="264" t="s">
        <v>20</v>
      </c>
      <c r="D130" s="187">
        <v>1</v>
      </c>
      <c r="E130" s="187">
        <v>1</v>
      </c>
      <c r="F130" s="189">
        <f t="shared" si="0"/>
        <v>71.428571428571416</v>
      </c>
      <c r="G130" s="190">
        <f t="shared" si="12"/>
        <v>71.428571428571416</v>
      </c>
      <c r="H130" s="191">
        <f t="shared" si="5"/>
        <v>23.469387755102041</v>
      </c>
      <c r="I130" s="190">
        <f t="shared" si="1"/>
        <v>23.469387755102041</v>
      </c>
      <c r="J130" s="192">
        <f t="shared" si="13"/>
        <v>94.897959183673464</v>
      </c>
      <c r="K130" s="265">
        <f t="shared" si="2"/>
        <v>94.897959183673464</v>
      </c>
      <c r="M130" s="271">
        <v>175</v>
      </c>
      <c r="N130" s="271">
        <v>57.5</v>
      </c>
      <c r="P130" s="266"/>
      <c r="Q130" s="266"/>
      <c r="R130" s="407"/>
      <c r="S130" s="404"/>
    </row>
    <row r="131" spans="1:19">
      <c r="A131" s="184">
        <f t="shared" si="15"/>
        <v>91</v>
      </c>
      <c r="B131" s="268" t="s">
        <v>286</v>
      </c>
      <c r="C131" s="264" t="s">
        <v>20</v>
      </c>
      <c r="D131" s="187">
        <v>1</v>
      </c>
      <c r="E131" s="187">
        <v>1</v>
      </c>
      <c r="F131" s="189">
        <f t="shared" si="0"/>
        <v>38.775510204081627</v>
      </c>
      <c r="G131" s="190">
        <f t="shared" si="12"/>
        <v>38.775510204081627</v>
      </c>
      <c r="H131" s="191">
        <f t="shared" si="5"/>
        <v>7.1428571428571423</v>
      </c>
      <c r="I131" s="190">
        <f t="shared" si="1"/>
        <v>7.1428571428571423</v>
      </c>
      <c r="J131" s="192">
        <f t="shared" si="13"/>
        <v>45.918367346938766</v>
      </c>
      <c r="K131" s="265">
        <f t="shared" si="2"/>
        <v>45.918367346938766</v>
      </c>
      <c r="M131" s="271">
        <v>95</v>
      </c>
      <c r="N131" s="271">
        <v>17.5</v>
      </c>
      <c r="P131" s="266"/>
      <c r="Q131" s="266"/>
      <c r="R131" s="407"/>
      <c r="S131" s="404"/>
    </row>
    <row r="132" spans="1:19">
      <c r="A132" s="184">
        <f t="shared" si="15"/>
        <v>92</v>
      </c>
      <c r="B132" s="268" t="s">
        <v>287</v>
      </c>
      <c r="C132" s="264" t="s">
        <v>20</v>
      </c>
      <c r="D132" s="187">
        <v>1</v>
      </c>
      <c r="E132" s="197">
        <v>3</v>
      </c>
      <c r="F132" s="276">
        <f t="shared" si="0"/>
        <v>13.265306122448978</v>
      </c>
      <c r="G132" s="190">
        <f t="shared" si="12"/>
        <v>39.795918367346935</v>
      </c>
      <c r="H132" s="191">
        <f t="shared" si="5"/>
        <v>8.1632653061224492</v>
      </c>
      <c r="I132" s="190">
        <f t="shared" si="1"/>
        <v>24.489795918367349</v>
      </c>
      <c r="J132" s="192">
        <f t="shared" si="13"/>
        <v>64.285714285714278</v>
      </c>
      <c r="K132" s="265">
        <f t="shared" si="2"/>
        <v>21.428571428571427</v>
      </c>
      <c r="M132" s="271">
        <v>32.5</v>
      </c>
      <c r="N132" s="271">
        <v>20</v>
      </c>
      <c r="P132" s="266"/>
      <c r="Q132" s="286"/>
      <c r="R132" s="407"/>
      <c r="S132" s="404"/>
    </row>
    <row r="133" spans="1:19">
      <c r="A133" s="184">
        <f t="shared" si="15"/>
        <v>93</v>
      </c>
      <c r="B133" s="272" t="s">
        <v>288</v>
      </c>
      <c r="C133" s="264" t="s">
        <v>20</v>
      </c>
      <c r="D133" s="187">
        <v>1</v>
      </c>
      <c r="E133" s="197">
        <v>3</v>
      </c>
      <c r="F133" s="276">
        <f t="shared" si="0"/>
        <v>16.326530612244898</v>
      </c>
      <c r="G133" s="190">
        <f t="shared" si="12"/>
        <v>48.979591836734699</v>
      </c>
      <c r="H133" s="191">
        <f t="shared" si="5"/>
        <v>8.1632653061224492</v>
      </c>
      <c r="I133" s="190">
        <f t="shared" si="1"/>
        <v>24.489795918367349</v>
      </c>
      <c r="J133" s="192">
        <f t="shared" si="13"/>
        <v>73.469387755102048</v>
      </c>
      <c r="K133" s="265">
        <f t="shared" si="2"/>
        <v>24.489795918367349</v>
      </c>
      <c r="M133" s="271">
        <v>40</v>
      </c>
      <c r="N133" s="271">
        <v>20</v>
      </c>
      <c r="P133" s="266"/>
      <c r="Q133" s="286"/>
      <c r="R133" s="407"/>
      <c r="S133" s="404"/>
    </row>
    <row r="134" spans="1:19">
      <c r="A134" s="184">
        <f t="shared" si="15"/>
        <v>94</v>
      </c>
      <c r="B134" s="272" t="s">
        <v>289</v>
      </c>
      <c r="C134" s="264" t="s">
        <v>20</v>
      </c>
      <c r="D134" s="187">
        <v>1</v>
      </c>
      <c r="E134" s="197">
        <v>6</v>
      </c>
      <c r="F134" s="276">
        <f t="shared" si="0"/>
        <v>17.346938775510203</v>
      </c>
      <c r="G134" s="190">
        <f t="shared" si="12"/>
        <v>104.08163265306122</v>
      </c>
      <c r="H134" s="191">
        <f t="shared" si="5"/>
        <v>8.1632653061224492</v>
      </c>
      <c r="I134" s="190">
        <f t="shared" si="1"/>
        <v>48.979591836734699</v>
      </c>
      <c r="J134" s="192">
        <f t="shared" si="13"/>
        <v>153.0612244897959</v>
      </c>
      <c r="K134" s="265">
        <f t="shared" si="2"/>
        <v>25.510204081632651</v>
      </c>
      <c r="M134" s="271">
        <v>42.5</v>
      </c>
      <c r="N134" s="271">
        <v>20</v>
      </c>
      <c r="P134" s="266"/>
      <c r="Q134" s="286"/>
      <c r="R134" s="407"/>
      <c r="S134" s="404"/>
    </row>
    <row r="135" spans="1:19">
      <c r="A135" s="184">
        <f t="shared" si="15"/>
        <v>95</v>
      </c>
      <c r="B135" s="272" t="s">
        <v>290</v>
      </c>
      <c r="C135" s="264" t="s">
        <v>20</v>
      </c>
      <c r="D135" s="187">
        <v>1</v>
      </c>
      <c r="E135" s="197">
        <v>7</v>
      </c>
      <c r="F135" s="276">
        <f t="shared" si="0"/>
        <v>21.428571428571427</v>
      </c>
      <c r="G135" s="190">
        <f t="shared" si="12"/>
        <v>150</v>
      </c>
      <c r="H135" s="191">
        <f t="shared" si="5"/>
        <v>8.1632653061224492</v>
      </c>
      <c r="I135" s="190">
        <f t="shared" si="1"/>
        <v>57.142857142857146</v>
      </c>
      <c r="J135" s="192">
        <f t="shared" si="13"/>
        <v>207.14285714285714</v>
      </c>
      <c r="K135" s="265">
        <f t="shared" si="2"/>
        <v>29.591836734693878</v>
      </c>
      <c r="M135" s="271">
        <v>52.5</v>
      </c>
      <c r="N135" s="271">
        <v>20</v>
      </c>
      <c r="P135" s="266"/>
      <c r="Q135" s="286"/>
      <c r="R135" s="407"/>
      <c r="S135" s="404"/>
    </row>
    <row r="136" spans="1:19">
      <c r="A136" s="184">
        <f t="shared" si="15"/>
        <v>96</v>
      </c>
      <c r="B136" s="272" t="s">
        <v>291</v>
      </c>
      <c r="C136" s="264" t="s">
        <v>20</v>
      </c>
      <c r="D136" s="187">
        <v>1</v>
      </c>
      <c r="E136" s="197">
        <v>2</v>
      </c>
      <c r="F136" s="276">
        <f t="shared" si="0"/>
        <v>23.469387755102041</v>
      </c>
      <c r="G136" s="190">
        <f t="shared" si="12"/>
        <v>46.938775510204081</v>
      </c>
      <c r="H136" s="191">
        <f t="shared" si="5"/>
        <v>8.1632653061224492</v>
      </c>
      <c r="I136" s="190">
        <f t="shared" si="1"/>
        <v>16.326530612244898</v>
      </c>
      <c r="J136" s="192">
        <f t="shared" si="13"/>
        <v>63.265306122448976</v>
      </c>
      <c r="K136" s="265">
        <f t="shared" si="2"/>
        <v>31.632653061224488</v>
      </c>
      <c r="M136" s="271">
        <v>57.5</v>
      </c>
      <c r="N136" s="271">
        <v>20</v>
      </c>
      <c r="P136" s="266"/>
      <c r="Q136" s="286"/>
      <c r="R136" s="407"/>
      <c r="S136" s="404"/>
    </row>
    <row r="137" spans="1:19">
      <c r="A137" s="184">
        <f t="shared" si="15"/>
        <v>97</v>
      </c>
      <c r="B137" s="272" t="s">
        <v>292</v>
      </c>
      <c r="C137" s="264" t="s">
        <v>20</v>
      </c>
      <c r="D137" s="187">
        <v>1</v>
      </c>
      <c r="E137" s="197">
        <v>3</v>
      </c>
      <c r="F137" s="276">
        <f t="shared" si="0"/>
        <v>5.7142857142857135</v>
      </c>
      <c r="G137" s="190">
        <f t="shared" si="12"/>
        <v>17.142857142857139</v>
      </c>
      <c r="H137" s="191">
        <f t="shared" si="5"/>
        <v>57.142857142857139</v>
      </c>
      <c r="I137" s="190">
        <f t="shared" si="1"/>
        <v>171.42857142857142</v>
      </c>
      <c r="J137" s="192">
        <f t="shared" si="13"/>
        <v>188.57142857142856</v>
      </c>
      <c r="K137" s="265">
        <f t="shared" si="2"/>
        <v>62.857142857142854</v>
      </c>
      <c r="M137" s="196">
        <v>14</v>
      </c>
      <c r="N137" s="196">
        <v>140</v>
      </c>
      <c r="P137" s="266"/>
      <c r="Q137" s="286"/>
      <c r="R137" s="407"/>
      <c r="S137" s="404"/>
    </row>
    <row r="138" spans="1:19">
      <c r="A138" s="184">
        <f t="shared" si="15"/>
        <v>98</v>
      </c>
      <c r="B138" s="272" t="s">
        <v>293</v>
      </c>
      <c r="C138" s="264" t="s">
        <v>20</v>
      </c>
      <c r="D138" s="187">
        <v>1</v>
      </c>
      <c r="E138" s="197">
        <v>4</v>
      </c>
      <c r="F138" s="276">
        <f t="shared" si="0"/>
        <v>7.9591836734693873</v>
      </c>
      <c r="G138" s="190">
        <f t="shared" si="12"/>
        <v>31.836734693877549</v>
      </c>
      <c r="H138" s="191">
        <f t="shared" si="5"/>
        <v>5.1020408163265305</v>
      </c>
      <c r="I138" s="190">
        <f t="shared" si="1"/>
        <v>20.408163265306122</v>
      </c>
      <c r="J138" s="192">
        <f t="shared" si="13"/>
        <v>52.244897959183675</v>
      </c>
      <c r="K138" s="265">
        <f t="shared" si="2"/>
        <v>13.061224489795919</v>
      </c>
      <c r="M138" s="196">
        <v>19.5</v>
      </c>
      <c r="N138" s="196">
        <v>12.5</v>
      </c>
      <c r="P138" s="266"/>
      <c r="Q138" s="286"/>
      <c r="R138" s="407"/>
      <c r="S138" s="404"/>
    </row>
    <row r="139" spans="1:19" ht="12" customHeight="1">
      <c r="A139" s="184">
        <f t="shared" si="15"/>
        <v>99</v>
      </c>
      <c r="B139" s="272" t="s">
        <v>294</v>
      </c>
      <c r="C139" s="264" t="s">
        <v>20</v>
      </c>
      <c r="D139" s="187">
        <v>1</v>
      </c>
      <c r="E139" s="197">
        <v>7</v>
      </c>
      <c r="F139" s="276">
        <f t="shared" si="0"/>
        <v>12.346938775510203</v>
      </c>
      <c r="G139" s="190">
        <f t="shared" si="12"/>
        <v>86.428571428571416</v>
      </c>
      <c r="H139" s="191">
        <f t="shared" si="5"/>
        <v>5.1020408163265305</v>
      </c>
      <c r="I139" s="190">
        <f t="shared" si="1"/>
        <v>35.714285714285715</v>
      </c>
      <c r="J139" s="192">
        <f t="shared" si="13"/>
        <v>122.14285714285714</v>
      </c>
      <c r="K139" s="265">
        <f t="shared" si="2"/>
        <v>17.448979591836736</v>
      </c>
      <c r="M139" s="271">
        <v>30.25</v>
      </c>
      <c r="N139" s="196">
        <v>12.5</v>
      </c>
      <c r="P139" s="266"/>
      <c r="Q139" s="286"/>
      <c r="R139" s="407"/>
      <c r="S139" s="404"/>
    </row>
    <row r="140" spans="1:19">
      <c r="A140" s="184">
        <f t="shared" si="15"/>
        <v>100</v>
      </c>
      <c r="B140" s="272" t="s">
        <v>295</v>
      </c>
      <c r="C140" s="264" t="s">
        <v>20</v>
      </c>
      <c r="D140" s="187">
        <v>1</v>
      </c>
      <c r="E140" s="197">
        <v>8</v>
      </c>
      <c r="F140" s="276">
        <f t="shared" si="0"/>
        <v>15.918367346938775</v>
      </c>
      <c r="G140" s="190">
        <f t="shared" si="12"/>
        <v>127.3469387755102</v>
      </c>
      <c r="H140" s="191">
        <f t="shared" si="5"/>
        <v>5.1020408163265305</v>
      </c>
      <c r="I140" s="190">
        <f t="shared" si="1"/>
        <v>40.816326530612244</v>
      </c>
      <c r="J140" s="192">
        <f t="shared" si="13"/>
        <v>168.16326530612244</v>
      </c>
      <c r="K140" s="265">
        <f t="shared" si="2"/>
        <v>21.020408163265305</v>
      </c>
      <c r="M140" s="271">
        <v>39</v>
      </c>
      <c r="N140" s="271">
        <v>12.5</v>
      </c>
      <c r="P140" s="266"/>
      <c r="Q140" s="286"/>
      <c r="R140" s="407"/>
      <c r="S140" s="404"/>
    </row>
    <row r="141" spans="1:19">
      <c r="A141" s="184">
        <f t="shared" si="15"/>
        <v>101</v>
      </c>
      <c r="B141" s="272" t="s">
        <v>296</v>
      </c>
      <c r="C141" s="264" t="s">
        <v>20</v>
      </c>
      <c r="D141" s="187">
        <v>1</v>
      </c>
      <c r="E141" s="197">
        <v>2</v>
      </c>
      <c r="F141" s="276">
        <f t="shared" si="0"/>
        <v>24.897959183673468</v>
      </c>
      <c r="G141" s="190">
        <f t="shared" si="12"/>
        <v>49.795918367346935</v>
      </c>
      <c r="H141" s="191">
        <f t="shared" si="5"/>
        <v>5.1020408163265305</v>
      </c>
      <c r="I141" s="190">
        <f t="shared" si="1"/>
        <v>10.204081632653061</v>
      </c>
      <c r="J141" s="192">
        <f t="shared" si="13"/>
        <v>60</v>
      </c>
      <c r="K141" s="265">
        <f t="shared" si="2"/>
        <v>30</v>
      </c>
      <c r="M141" s="271">
        <v>61</v>
      </c>
      <c r="N141" s="271">
        <v>12.5</v>
      </c>
      <c r="P141" s="266"/>
      <c r="Q141" s="286"/>
      <c r="R141" s="407"/>
      <c r="S141" s="404"/>
    </row>
    <row r="142" spans="1:19">
      <c r="A142" s="184">
        <f t="shared" si="15"/>
        <v>102</v>
      </c>
      <c r="B142" s="272" t="s">
        <v>297</v>
      </c>
      <c r="C142" s="264" t="s">
        <v>260</v>
      </c>
      <c r="D142" s="187">
        <v>1</v>
      </c>
      <c r="E142" s="187">
        <v>140</v>
      </c>
      <c r="F142" s="189">
        <f t="shared" si="0"/>
        <v>1.0204081632653061</v>
      </c>
      <c r="G142" s="190">
        <f t="shared" si="12"/>
        <v>142.85714285714286</v>
      </c>
      <c r="H142" s="191">
        <f t="shared" si="5"/>
        <v>1.0204081632653061</v>
      </c>
      <c r="I142" s="190">
        <f t="shared" si="1"/>
        <v>142.85714285714286</v>
      </c>
      <c r="J142" s="192">
        <f t="shared" si="13"/>
        <v>285.71428571428572</v>
      </c>
      <c r="K142" s="265">
        <f t="shared" si="2"/>
        <v>2.0408163265306123</v>
      </c>
      <c r="M142" s="196">
        <v>2.5</v>
      </c>
      <c r="N142" s="196">
        <v>2.5</v>
      </c>
      <c r="P142" s="266"/>
      <c r="Q142" s="266"/>
      <c r="R142" s="407"/>
      <c r="S142" s="404"/>
    </row>
    <row r="143" spans="1:19">
      <c r="A143" s="184">
        <f t="shared" si="15"/>
        <v>103</v>
      </c>
      <c r="B143" s="272" t="s">
        <v>298</v>
      </c>
      <c r="C143" s="264" t="s">
        <v>625</v>
      </c>
      <c r="D143" s="187">
        <v>1</v>
      </c>
      <c r="E143" s="187">
        <v>100</v>
      </c>
      <c r="F143" s="189">
        <f t="shared" si="0"/>
        <v>3.7755102040816322</v>
      </c>
      <c r="G143" s="190">
        <f>F143*E143</f>
        <v>377.5510204081632</v>
      </c>
      <c r="H143" s="191">
        <f t="shared" si="5"/>
        <v>0.71428571428571419</v>
      </c>
      <c r="I143" s="190">
        <f t="shared" si="1"/>
        <v>71.428571428571416</v>
      </c>
      <c r="J143" s="192">
        <f>G143+I143</f>
        <v>448.97959183673458</v>
      </c>
      <c r="K143" s="265">
        <f t="shared" si="2"/>
        <v>4.4897959183673457</v>
      </c>
      <c r="M143" s="271">
        <v>9.25</v>
      </c>
      <c r="N143" s="271">
        <v>1.75</v>
      </c>
      <c r="P143" s="283"/>
      <c r="Q143" s="266"/>
      <c r="R143" s="407"/>
      <c r="S143" s="404"/>
    </row>
    <row r="144" spans="1:19" ht="16.5" thickBot="1">
      <c r="B144" s="287"/>
      <c r="F144" s="208"/>
      <c r="G144" s="288">
        <f>SUM(G14:G143)</f>
        <v>132213.85714285716</v>
      </c>
      <c r="H144" s="210"/>
      <c r="I144" s="288">
        <f>SUM(I14:I143)</f>
        <v>27633.87755102041</v>
      </c>
      <c r="J144" s="289"/>
      <c r="M144" s="291"/>
      <c r="N144" s="291"/>
      <c r="P144" s="291"/>
      <c r="Q144" s="291"/>
    </row>
    <row r="145" spans="2:17" ht="16.5" thickBot="1">
      <c r="B145" s="287"/>
      <c r="F145" s="214"/>
      <c r="G145" s="215" t="s">
        <v>185</v>
      </c>
      <c r="H145" s="292"/>
      <c r="I145" s="217"/>
      <c r="J145" s="218">
        <f>H145*G144</f>
        <v>0</v>
      </c>
      <c r="M145" s="291"/>
      <c r="N145" s="291"/>
      <c r="P145" s="291"/>
      <c r="Q145" s="291"/>
    </row>
    <row r="146" spans="2:17" ht="16.5" thickBot="1">
      <c r="F146" s="208"/>
      <c r="G146" s="219"/>
      <c r="H146" s="210"/>
      <c r="I146" s="219"/>
      <c r="J146" s="221"/>
      <c r="M146" s="291"/>
      <c r="N146" s="291"/>
      <c r="P146" s="291"/>
      <c r="Q146" s="291"/>
    </row>
    <row r="147" spans="2:17" ht="16.5" thickBot="1">
      <c r="F147" s="214"/>
      <c r="G147" s="217" t="s">
        <v>186</v>
      </c>
      <c r="H147" s="294"/>
      <c r="I147" s="217"/>
      <c r="J147" s="218">
        <f>SUM(J14:J145)</f>
        <v>159847.73469387757</v>
      </c>
      <c r="M147" s="291"/>
      <c r="N147" s="291"/>
      <c r="P147" s="291"/>
      <c r="Q147" s="291"/>
    </row>
    <row r="148" spans="2:17" ht="16.5" thickBot="1">
      <c r="F148" s="222"/>
      <c r="G148" s="223"/>
      <c r="H148" s="295"/>
      <c r="I148" s="223"/>
      <c r="J148" s="225"/>
      <c r="M148" s="291"/>
      <c r="N148" s="291"/>
      <c r="P148" s="291"/>
      <c r="Q148" s="291"/>
    </row>
    <row r="149" spans="2:17">
      <c r="F149" s="226"/>
      <c r="G149" s="227" t="s">
        <v>187</v>
      </c>
      <c r="H149" s="296"/>
      <c r="I149" s="229"/>
      <c r="J149" s="230">
        <f>J147*H149</f>
        <v>0</v>
      </c>
      <c r="M149" s="291"/>
      <c r="N149" s="291"/>
      <c r="P149" s="291"/>
      <c r="Q149" s="291"/>
    </row>
    <row r="150" spans="2:17" ht="16.5" thickBot="1">
      <c r="F150" s="231"/>
      <c r="G150" s="232" t="s">
        <v>188</v>
      </c>
      <c r="H150" s="297"/>
      <c r="I150" s="234"/>
      <c r="J150" s="235">
        <f>J147+J149</f>
        <v>159847.73469387757</v>
      </c>
      <c r="M150" s="291"/>
      <c r="N150" s="291"/>
      <c r="P150" s="291"/>
      <c r="Q150" s="291"/>
    </row>
    <row r="151" spans="2:17" ht="16.5" thickBot="1">
      <c r="F151" s="236"/>
      <c r="G151" s="237"/>
      <c r="H151" s="298"/>
      <c r="I151" s="239"/>
      <c r="J151" s="240"/>
      <c r="M151" s="291"/>
      <c r="N151" s="291"/>
      <c r="P151" s="291"/>
      <c r="Q151" s="291"/>
    </row>
    <row r="152" spans="2:17">
      <c r="F152" s="241"/>
      <c r="G152" s="227" t="s">
        <v>189</v>
      </c>
      <c r="H152" s="296"/>
      <c r="I152" s="229"/>
      <c r="J152" s="230">
        <f>J150*H152</f>
        <v>0</v>
      </c>
      <c r="M152" s="291"/>
      <c r="N152" s="291"/>
      <c r="P152" s="291"/>
      <c r="Q152" s="291"/>
    </row>
    <row r="153" spans="2:17" ht="16.5" thickBot="1">
      <c r="F153" s="231"/>
      <c r="G153" s="232" t="s">
        <v>188</v>
      </c>
      <c r="H153" s="299"/>
      <c r="I153" s="234"/>
      <c r="J153" s="235">
        <f>J150+J152</f>
        <v>159847.73469387757</v>
      </c>
      <c r="M153" s="291"/>
      <c r="N153" s="291"/>
      <c r="P153" s="291"/>
      <c r="Q153" s="291"/>
    </row>
    <row r="154" spans="2:17" ht="16.5" thickBot="1">
      <c r="F154" s="236"/>
      <c r="G154" s="237"/>
      <c r="H154" s="300"/>
      <c r="I154" s="239"/>
      <c r="J154" s="240"/>
      <c r="M154" s="291"/>
      <c r="N154" s="291"/>
      <c r="P154" s="291"/>
      <c r="Q154" s="291"/>
    </row>
    <row r="155" spans="2:17">
      <c r="F155" s="241"/>
      <c r="G155" s="242" t="s">
        <v>190</v>
      </c>
      <c r="H155" s="296">
        <v>0.18</v>
      </c>
      <c r="I155" s="229"/>
      <c r="J155" s="243">
        <f>J153*H155</f>
        <v>28772.592244897962</v>
      </c>
      <c r="M155" s="291"/>
      <c r="N155" s="291"/>
      <c r="P155" s="291"/>
      <c r="Q155" s="291"/>
    </row>
    <row r="156" spans="2:17" ht="16.5" thickBot="1">
      <c r="F156" s="231"/>
      <c r="G156" s="244" t="s">
        <v>191</v>
      </c>
      <c r="H156" s="297" t="s">
        <v>11</v>
      </c>
      <c r="I156" s="246"/>
      <c r="J156" s="247">
        <f>J153+J155</f>
        <v>188620.32693877554</v>
      </c>
      <c r="M156" s="291"/>
      <c r="N156" s="291"/>
      <c r="P156" s="291"/>
      <c r="Q156" s="291"/>
    </row>
    <row r="157" spans="2:17">
      <c r="M157" s="291"/>
      <c r="N157" s="291"/>
    </row>
    <row r="158" spans="2:17">
      <c r="M158" s="291"/>
      <c r="N158" s="291"/>
    </row>
    <row r="159" spans="2:17">
      <c r="M159" s="291"/>
      <c r="N159" s="291"/>
    </row>
    <row r="160" spans="2:17">
      <c r="M160" s="291"/>
      <c r="N160" s="291"/>
    </row>
  </sheetData>
  <mergeCells count="23">
    <mergeCell ref="A4:F4"/>
    <mergeCell ref="B1:D1"/>
    <mergeCell ref="A2:B2"/>
    <mergeCell ref="H2:J2"/>
    <mergeCell ref="A3:F3"/>
    <mergeCell ref="A5:F5"/>
    <mergeCell ref="A13:K13"/>
    <mergeCell ref="Q7:Q8"/>
    <mergeCell ref="A6:F6"/>
    <mergeCell ref="A7:A8"/>
    <mergeCell ref="C7:C8"/>
    <mergeCell ref="D7:E7"/>
    <mergeCell ref="F7:G7"/>
    <mergeCell ref="M7:M8"/>
    <mergeCell ref="H7:I7"/>
    <mergeCell ref="M12:N12"/>
    <mergeCell ref="P12:Q12"/>
    <mergeCell ref="N7:N8"/>
    <mergeCell ref="P7:P8"/>
    <mergeCell ref="J7:J8"/>
    <mergeCell ref="K7:K8"/>
    <mergeCell ref="A11:K11"/>
    <mergeCell ref="A12:K12"/>
  </mergeCells>
  <phoneticPr fontId="13" type="noConversion"/>
  <pageMargins left="0.7" right="0.7" top="0.75" bottom="0.75" header="0.3" footer="0.3"/>
  <pageSetup paperSize="9" scale="4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0.39997558519241921"/>
    <pageSetUpPr fitToPage="1"/>
  </sheetPr>
  <dimension ref="A1:S93"/>
  <sheetViews>
    <sheetView showGridLines="0" topLeftCell="B1" zoomScale="88" zoomScaleNormal="88" workbookViewId="0">
      <pane ySplit="10" topLeftCell="A62" activePane="bottomLeft" state="frozen"/>
      <selection activeCell="O300" sqref="O300"/>
      <selection pane="bottomLeft" activeCell="M18" sqref="M18"/>
    </sheetView>
  </sheetViews>
  <sheetFormatPr defaultRowHeight="12.75"/>
  <cols>
    <col min="1" max="1" width="5.25" style="251" customWidth="1"/>
    <col min="2" max="2" width="57.75" style="293" customWidth="1"/>
    <col min="3" max="3" width="7.5" style="251" bestFit="1" customWidth="1"/>
    <col min="4" max="4" width="7.25" style="251" customWidth="1"/>
    <col min="5" max="5" width="10.625" style="251" customWidth="1"/>
    <col min="6" max="6" width="11.25" style="251" bestFit="1" customWidth="1"/>
    <col min="7" max="7" width="10.25" style="251" customWidth="1"/>
    <col min="8" max="8" width="12.625" style="251" bestFit="1" customWidth="1"/>
    <col min="9" max="9" width="15" style="251" bestFit="1" customWidth="1"/>
    <col min="10" max="10" width="12.625" style="251" bestFit="1" customWidth="1"/>
    <col min="11" max="11" width="14.25" style="290" bestFit="1" customWidth="1"/>
    <col min="12" max="12" width="2.75" style="251" customWidth="1"/>
    <col min="13" max="13" width="16.25" style="251" bestFit="1" customWidth="1"/>
    <col min="14" max="14" width="14.375" style="251" bestFit="1" customWidth="1"/>
    <col min="15" max="15" width="2.75" style="251" customWidth="1"/>
    <col min="16" max="16" width="13.875" style="251" customWidth="1"/>
    <col min="17" max="17" width="21.75" style="251" customWidth="1"/>
    <col min="18" max="18" width="7.25" style="251" customWidth="1"/>
    <col min="19" max="19" width="7.25" style="251" bestFit="1" customWidth="1"/>
    <col min="20" max="20" width="6.625" style="251" customWidth="1"/>
    <col min="21" max="21" width="6.75" style="251" customWidth="1"/>
    <col min="22" max="16384" width="9" style="251"/>
  </cols>
  <sheetData>
    <row r="1" spans="1:19" ht="13.5" thickBot="1">
      <c r="A1" s="249"/>
      <c r="B1" s="460"/>
      <c r="C1" s="460"/>
      <c r="D1" s="460"/>
      <c r="E1" s="119"/>
      <c r="F1" s="118"/>
      <c r="G1" s="119"/>
      <c r="H1" s="120"/>
      <c r="I1" s="121"/>
      <c r="J1" s="120"/>
      <c r="K1" s="250"/>
      <c r="M1" s="124"/>
      <c r="N1" s="124"/>
    </row>
    <row r="2" spans="1:19" ht="13.5" thickBot="1">
      <c r="A2" s="445" t="s">
        <v>631</v>
      </c>
      <c r="B2" s="461"/>
      <c r="C2" s="125"/>
      <c r="D2" s="118"/>
      <c r="E2" s="119"/>
      <c r="F2" s="118"/>
      <c r="G2" s="127"/>
      <c r="H2" s="447" t="s">
        <v>9</v>
      </c>
      <c r="I2" s="448"/>
      <c r="J2" s="449"/>
      <c r="K2" s="252"/>
      <c r="M2" s="124"/>
      <c r="N2" s="129"/>
    </row>
    <row r="3" spans="1:19" ht="16.5" customHeight="1" thickBot="1">
      <c r="A3" s="459"/>
      <c r="B3" s="459"/>
      <c r="C3" s="459"/>
      <c r="D3" s="459"/>
      <c r="E3" s="459"/>
      <c r="F3" s="459"/>
      <c r="G3" s="253"/>
      <c r="H3" s="131" t="s">
        <v>11</v>
      </c>
      <c r="I3" s="132" t="s">
        <v>10</v>
      </c>
      <c r="J3" s="133" t="s">
        <v>12</v>
      </c>
      <c r="K3" s="252"/>
      <c r="M3" s="124"/>
      <c r="N3" s="129"/>
    </row>
    <row r="4" spans="1:19" ht="13.5" thickBot="1">
      <c r="A4" s="459"/>
      <c r="B4" s="459"/>
      <c r="C4" s="459"/>
      <c r="D4" s="459"/>
      <c r="E4" s="459"/>
      <c r="F4" s="459"/>
      <c r="G4" s="130"/>
      <c r="H4" s="134">
        <f>J89</f>
        <v>157594.65918367344</v>
      </c>
      <c r="I4" s="135">
        <f>H4*J4</f>
        <v>386106.91499999998</v>
      </c>
      <c r="J4" s="136">
        <f ca="1">'2. ვენტილაცია'!J4</f>
        <v>2.4500000000000002</v>
      </c>
      <c r="K4" s="252"/>
      <c r="M4" s="124"/>
      <c r="N4" s="129"/>
    </row>
    <row r="5" spans="1:19">
      <c r="A5" s="443"/>
      <c r="B5" s="443"/>
      <c r="C5" s="443"/>
      <c r="D5" s="443"/>
      <c r="E5" s="443"/>
      <c r="F5" s="443"/>
      <c r="G5" s="137"/>
      <c r="H5" s="138"/>
      <c r="I5" s="139"/>
      <c r="J5" s="140"/>
      <c r="K5" s="252"/>
      <c r="M5" s="124"/>
      <c r="N5" s="129"/>
    </row>
    <row r="6" spans="1:19" ht="13.5" thickBot="1">
      <c r="A6" s="457"/>
      <c r="B6" s="457"/>
      <c r="C6" s="458"/>
      <c r="D6" s="458"/>
      <c r="E6" s="458"/>
      <c r="F6" s="457"/>
      <c r="G6" s="141"/>
      <c r="H6" s="125"/>
      <c r="I6" s="119"/>
      <c r="J6" s="142"/>
      <c r="K6" s="254"/>
      <c r="M6" s="144"/>
      <c r="N6" s="144"/>
    </row>
    <row r="7" spans="1:19" ht="16.149999999999999" customHeight="1" thickBot="1">
      <c r="A7" s="436" t="s">
        <v>595</v>
      </c>
      <c r="B7" s="145" t="s">
        <v>31</v>
      </c>
      <c r="C7" s="438" t="s">
        <v>32</v>
      </c>
      <c r="D7" s="440" t="s">
        <v>33</v>
      </c>
      <c r="E7" s="441"/>
      <c r="F7" s="442" t="s">
        <v>34</v>
      </c>
      <c r="G7" s="425"/>
      <c r="H7" s="424" t="s">
        <v>35</v>
      </c>
      <c r="I7" s="425"/>
      <c r="J7" s="420" t="s">
        <v>36</v>
      </c>
      <c r="K7" s="422" t="s">
        <v>37</v>
      </c>
      <c r="M7" s="426" t="s">
        <v>38</v>
      </c>
      <c r="N7" s="426" t="s">
        <v>39</v>
      </c>
      <c r="P7" s="428" t="s">
        <v>40</v>
      </c>
      <c r="Q7" s="426" t="s">
        <v>41</v>
      </c>
    </row>
    <row r="8" spans="1:19" ht="39" thickBot="1">
      <c r="A8" s="437"/>
      <c r="B8" s="146"/>
      <c r="C8" s="439"/>
      <c r="D8" s="147" t="s">
        <v>42</v>
      </c>
      <c r="E8" s="148" t="s">
        <v>43</v>
      </c>
      <c r="F8" s="149" t="s">
        <v>44</v>
      </c>
      <c r="G8" s="150" t="s">
        <v>43</v>
      </c>
      <c r="H8" s="151" t="s">
        <v>44</v>
      </c>
      <c r="I8" s="150" t="s">
        <v>43</v>
      </c>
      <c r="J8" s="421"/>
      <c r="K8" s="423"/>
      <c r="M8" s="427"/>
      <c r="N8" s="427"/>
      <c r="P8" s="429"/>
      <c r="Q8" s="427"/>
    </row>
    <row r="9" spans="1:19" ht="19.5" customHeight="1" thickBot="1">
      <c r="A9" s="152" t="s">
        <v>0</v>
      </c>
      <c r="B9" s="153" t="s">
        <v>1</v>
      </c>
      <c r="C9" s="154" t="s">
        <v>2</v>
      </c>
      <c r="D9" s="155" t="s">
        <v>13</v>
      </c>
      <c r="E9" s="156" t="s">
        <v>3</v>
      </c>
      <c r="F9" s="157" t="s">
        <v>4</v>
      </c>
      <c r="G9" s="157" t="s">
        <v>5</v>
      </c>
      <c r="H9" s="158" t="s">
        <v>6</v>
      </c>
      <c r="I9" s="157" t="s">
        <v>7</v>
      </c>
      <c r="J9" s="159" t="s">
        <v>8</v>
      </c>
      <c r="K9" s="160" t="s">
        <v>15</v>
      </c>
      <c r="M9" s="158" t="s">
        <v>14</v>
      </c>
      <c r="N9" s="159" t="s">
        <v>16</v>
      </c>
      <c r="P9" s="161" t="s">
        <v>45</v>
      </c>
      <c r="Q9" s="162" t="s">
        <v>46</v>
      </c>
    </row>
    <row r="10" spans="1:19" ht="19.5" customHeight="1">
      <c r="A10" s="255"/>
      <c r="B10" s="256"/>
      <c r="C10" s="257"/>
      <c r="D10" s="258"/>
      <c r="E10" s="259"/>
      <c r="F10" s="260"/>
      <c r="G10" s="260"/>
      <c r="H10" s="261"/>
      <c r="I10" s="260"/>
      <c r="J10" s="260"/>
      <c r="K10" s="262"/>
      <c r="M10" s="301"/>
      <c r="N10" s="301"/>
      <c r="P10" s="302"/>
      <c r="Q10" s="303"/>
    </row>
    <row r="11" spans="1:19" ht="13.5" thickBot="1">
      <c r="A11" s="452"/>
      <c r="B11" s="452"/>
      <c r="C11" s="452"/>
      <c r="D11" s="452"/>
      <c r="E11" s="452"/>
      <c r="F11" s="452"/>
      <c r="G11" s="452"/>
      <c r="H11" s="452"/>
      <c r="I11" s="452"/>
      <c r="J11" s="452"/>
      <c r="K11" s="452"/>
      <c r="M11" s="304"/>
      <c r="N11" s="304"/>
      <c r="P11" s="304"/>
      <c r="Q11" s="304"/>
    </row>
    <row r="12" spans="1:19" s="98" customFormat="1" ht="23.25" customHeight="1">
      <c r="A12" s="462"/>
      <c r="B12" s="463"/>
      <c r="C12" s="463"/>
      <c r="D12" s="96"/>
      <c r="E12" s="96"/>
      <c r="F12" s="96"/>
      <c r="G12" s="96"/>
      <c r="H12" s="96"/>
      <c r="I12" s="96"/>
      <c r="J12" s="96"/>
      <c r="K12" s="97"/>
    </row>
    <row r="13" spans="1:19" ht="15.75">
      <c r="A13" s="184">
        <v>1</v>
      </c>
      <c r="B13" s="314" t="s">
        <v>632</v>
      </c>
      <c r="C13" s="264" t="s">
        <v>299</v>
      </c>
      <c r="D13" s="187">
        <v>1</v>
      </c>
      <c r="E13" s="187">
        <v>5</v>
      </c>
      <c r="F13" s="189">
        <f t="shared" ref="F13:F76" si="0">M13/$J$4</f>
        <v>10035.714285714284</v>
      </c>
      <c r="G13" s="190">
        <f>F13*E13</f>
        <v>50178.57142857142</v>
      </c>
      <c r="H13" s="191">
        <f t="shared" ref="H13:H76" si="1">N13/$J$4</f>
        <v>632.65306122448976</v>
      </c>
      <c r="I13" s="190">
        <f t="shared" ref="I13:I76" si="2">H13*E13</f>
        <v>3163.2653061224487</v>
      </c>
      <c r="J13" s="192">
        <f t="shared" ref="J13:J76" si="3">G13+I13</f>
        <v>53341.836734693868</v>
      </c>
      <c r="K13" s="265">
        <f>J13/E13</f>
        <v>10668.367346938774</v>
      </c>
      <c r="L13" s="98"/>
      <c r="M13" s="271">
        <v>24587.5</v>
      </c>
      <c r="N13" s="271">
        <v>1550</v>
      </c>
      <c r="O13" s="98"/>
      <c r="P13" s="305"/>
      <c r="Q13" s="266"/>
      <c r="S13" s="306"/>
    </row>
    <row r="14" spans="1:19" ht="15.75">
      <c r="A14" s="184">
        <f>A13+1</f>
        <v>2</v>
      </c>
      <c r="B14" s="314" t="s">
        <v>300</v>
      </c>
      <c r="C14" s="264" t="s">
        <v>299</v>
      </c>
      <c r="D14" s="187">
        <v>1</v>
      </c>
      <c r="E14" s="187">
        <v>1</v>
      </c>
      <c r="F14" s="189">
        <f t="shared" si="0"/>
        <v>7591.8367346938767</v>
      </c>
      <c r="G14" s="190">
        <f t="shared" ref="G14:G76" si="4">F14*E14</f>
        <v>7591.8367346938767</v>
      </c>
      <c r="H14" s="191">
        <f t="shared" si="1"/>
        <v>357.14285714285711</v>
      </c>
      <c r="I14" s="190">
        <f t="shared" si="2"/>
        <v>357.14285714285711</v>
      </c>
      <c r="J14" s="192">
        <f t="shared" si="3"/>
        <v>7948.9795918367336</v>
      </c>
      <c r="K14" s="265">
        <f>J14/E14</f>
        <v>7948.9795918367336</v>
      </c>
      <c r="M14" s="271">
        <v>18600</v>
      </c>
      <c r="N14" s="271">
        <v>875</v>
      </c>
      <c r="P14" s="305"/>
      <c r="Q14" s="266"/>
      <c r="S14" s="306"/>
    </row>
    <row r="15" spans="1:19" ht="25.5">
      <c r="A15" s="184">
        <f>A14+1</f>
        <v>3</v>
      </c>
      <c r="B15" s="310" t="s">
        <v>301</v>
      </c>
      <c r="C15" s="274" t="s">
        <v>20</v>
      </c>
      <c r="D15" s="187">
        <v>1</v>
      </c>
      <c r="E15" s="187">
        <v>2</v>
      </c>
      <c r="F15" s="189">
        <f t="shared" si="0"/>
        <v>1644.8979591836733</v>
      </c>
      <c r="G15" s="190">
        <f t="shared" si="4"/>
        <v>3289.7959183673465</v>
      </c>
      <c r="H15" s="191">
        <f t="shared" si="1"/>
        <v>132.65306122448979</v>
      </c>
      <c r="I15" s="190">
        <f t="shared" si="2"/>
        <v>265.30612244897958</v>
      </c>
      <c r="J15" s="192">
        <f t="shared" si="3"/>
        <v>3555.1020408163263</v>
      </c>
      <c r="K15" s="265">
        <f t="shared" ref="K15:K76" si="5">J15/E15</f>
        <v>1777.5510204081631</v>
      </c>
      <c r="M15" s="271">
        <v>4030</v>
      </c>
      <c r="N15" s="271">
        <v>325</v>
      </c>
      <c r="P15" s="266"/>
      <c r="Q15" s="266"/>
      <c r="S15" s="306"/>
    </row>
    <row r="16" spans="1:19">
      <c r="A16" s="184">
        <f>A15+1</f>
        <v>4</v>
      </c>
      <c r="B16" s="310" t="s">
        <v>633</v>
      </c>
      <c r="C16" s="308" t="s">
        <v>20</v>
      </c>
      <c r="D16" s="187">
        <v>1</v>
      </c>
      <c r="E16" s="187">
        <v>2</v>
      </c>
      <c r="F16" s="276">
        <f t="shared" si="0"/>
        <v>1391.8367346938774</v>
      </c>
      <c r="G16" s="190">
        <f t="shared" si="4"/>
        <v>2783.6734693877547</v>
      </c>
      <c r="H16" s="191">
        <f t="shared" si="1"/>
        <v>153.0612244897959</v>
      </c>
      <c r="I16" s="190">
        <f t="shared" si="2"/>
        <v>306.12244897959181</v>
      </c>
      <c r="J16" s="192">
        <f t="shared" si="3"/>
        <v>3089.7959183673465</v>
      </c>
      <c r="K16" s="265">
        <f t="shared" si="5"/>
        <v>1544.8979591836733</v>
      </c>
      <c r="M16" s="271">
        <v>3410</v>
      </c>
      <c r="N16" s="271">
        <v>375</v>
      </c>
      <c r="P16" s="266"/>
      <c r="Q16" s="309"/>
      <c r="S16" s="306"/>
    </row>
    <row r="17" spans="1:19" s="282" customFormat="1" ht="31.5" customHeight="1">
      <c r="A17" s="184">
        <f t="shared" ref="A17:A76" si="6">A16+1</f>
        <v>5</v>
      </c>
      <c r="B17" s="310" t="s">
        <v>302</v>
      </c>
      <c r="C17" s="277" t="s">
        <v>20</v>
      </c>
      <c r="D17" s="197">
        <v>1</v>
      </c>
      <c r="E17" s="197">
        <v>1</v>
      </c>
      <c r="F17" s="276">
        <f t="shared" si="0"/>
        <v>1168.3673469387754</v>
      </c>
      <c r="G17" s="278">
        <f t="shared" si="4"/>
        <v>1168.3673469387754</v>
      </c>
      <c r="H17" s="279">
        <f t="shared" si="1"/>
        <v>81.632653061224488</v>
      </c>
      <c r="I17" s="278">
        <f t="shared" si="2"/>
        <v>81.632653061224488</v>
      </c>
      <c r="J17" s="280">
        <f t="shared" si="3"/>
        <v>1250</v>
      </c>
      <c r="K17" s="281">
        <f t="shared" si="5"/>
        <v>1250</v>
      </c>
      <c r="L17" s="251"/>
      <c r="M17" s="271">
        <v>2862.5</v>
      </c>
      <c r="N17" s="271">
        <v>200</v>
      </c>
      <c r="O17" s="251"/>
      <c r="P17" s="283"/>
      <c r="Q17" s="283"/>
      <c r="S17" s="311"/>
    </row>
    <row r="18" spans="1:19" ht="37.5" customHeight="1">
      <c r="A18" s="184">
        <f t="shared" si="6"/>
        <v>6</v>
      </c>
      <c r="B18" s="310" t="s">
        <v>303</v>
      </c>
      <c r="C18" s="308" t="s">
        <v>20</v>
      </c>
      <c r="D18" s="187">
        <v>1</v>
      </c>
      <c r="E18" s="187">
        <v>36</v>
      </c>
      <c r="F18" s="189">
        <f t="shared" si="0"/>
        <v>302.0408163265306</v>
      </c>
      <c r="G18" s="190">
        <f t="shared" si="4"/>
        <v>10873.469387755102</v>
      </c>
      <c r="H18" s="191">
        <f t="shared" si="1"/>
        <v>48.979591836734691</v>
      </c>
      <c r="I18" s="190">
        <f t="shared" si="2"/>
        <v>1763.2653061224489</v>
      </c>
      <c r="J18" s="192">
        <f t="shared" si="3"/>
        <v>12636.73469387755</v>
      </c>
      <c r="K18" s="265">
        <f t="shared" si="5"/>
        <v>351.0204081632653</v>
      </c>
      <c r="M18" s="196">
        <v>740</v>
      </c>
      <c r="N18" s="196">
        <v>120</v>
      </c>
      <c r="P18" s="305"/>
      <c r="Q18" s="266"/>
      <c r="S18" s="306"/>
    </row>
    <row r="19" spans="1:19" ht="33.75" customHeight="1">
      <c r="A19" s="184">
        <f t="shared" si="6"/>
        <v>7</v>
      </c>
      <c r="B19" s="310" t="s">
        <v>304</v>
      </c>
      <c r="C19" s="308" t="s">
        <v>20</v>
      </c>
      <c r="D19" s="187">
        <v>1</v>
      </c>
      <c r="E19" s="187">
        <v>27</v>
      </c>
      <c r="F19" s="189">
        <f t="shared" si="0"/>
        <v>324.48979591836735</v>
      </c>
      <c r="G19" s="190">
        <f t="shared" si="4"/>
        <v>8761.224489795919</v>
      </c>
      <c r="H19" s="191">
        <f t="shared" si="1"/>
        <v>48.979591836734691</v>
      </c>
      <c r="I19" s="190">
        <f t="shared" si="2"/>
        <v>1322.4489795918366</v>
      </c>
      <c r="J19" s="192">
        <f t="shared" si="3"/>
        <v>10083.673469387755</v>
      </c>
      <c r="K19" s="265">
        <f t="shared" si="5"/>
        <v>373.46938775510205</v>
      </c>
      <c r="M19" s="196">
        <v>795</v>
      </c>
      <c r="N19" s="196">
        <v>120</v>
      </c>
      <c r="P19" s="305"/>
      <c r="Q19" s="266"/>
      <c r="S19" s="306"/>
    </row>
    <row r="20" spans="1:19" ht="28.5" customHeight="1">
      <c r="A20" s="184">
        <f t="shared" si="6"/>
        <v>8</v>
      </c>
      <c r="B20" s="310" t="s">
        <v>305</v>
      </c>
      <c r="C20" s="308" t="s">
        <v>20</v>
      </c>
      <c r="D20" s="187">
        <v>1</v>
      </c>
      <c r="E20" s="187">
        <v>11</v>
      </c>
      <c r="F20" s="189">
        <f t="shared" si="0"/>
        <v>324.48979591836735</v>
      </c>
      <c r="G20" s="190">
        <f t="shared" si="4"/>
        <v>3569.387755102041</v>
      </c>
      <c r="H20" s="191">
        <f t="shared" si="1"/>
        <v>48.979591836734691</v>
      </c>
      <c r="I20" s="190">
        <f t="shared" si="2"/>
        <v>538.77551020408157</v>
      </c>
      <c r="J20" s="192">
        <f t="shared" si="3"/>
        <v>4108.1632653061224</v>
      </c>
      <c r="K20" s="265">
        <f t="shared" si="5"/>
        <v>373.46938775510205</v>
      </c>
      <c r="M20" s="196">
        <v>795</v>
      </c>
      <c r="N20" s="196">
        <v>120</v>
      </c>
      <c r="P20" s="305"/>
      <c r="Q20" s="266"/>
      <c r="S20" s="306"/>
    </row>
    <row r="21" spans="1:19" ht="36" customHeight="1">
      <c r="A21" s="184">
        <f t="shared" si="6"/>
        <v>9</v>
      </c>
      <c r="B21" s="310" t="s">
        <v>306</v>
      </c>
      <c r="C21" s="308" t="s">
        <v>20</v>
      </c>
      <c r="D21" s="187">
        <v>1</v>
      </c>
      <c r="E21" s="187">
        <v>3</v>
      </c>
      <c r="F21" s="189">
        <f t="shared" si="0"/>
        <v>347.95918367346934</v>
      </c>
      <c r="G21" s="190">
        <f t="shared" si="4"/>
        <v>1043.877551020408</v>
      </c>
      <c r="H21" s="191">
        <f t="shared" si="1"/>
        <v>48.979591836734691</v>
      </c>
      <c r="I21" s="190">
        <f t="shared" si="2"/>
        <v>146.93877551020407</v>
      </c>
      <c r="J21" s="192">
        <f t="shared" si="3"/>
        <v>1190.8163265306121</v>
      </c>
      <c r="K21" s="265">
        <f t="shared" si="5"/>
        <v>396.93877551020404</v>
      </c>
      <c r="M21" s="196">
        <v>852.5</v>
      </c>
      <c r="N21" s="196">
        <v>120</v>
      </c>
      <c r="P21" s="305"/>
      <c r="Q21" s="266"/>
      <c r="S21" s="306"/>
    </row>
    <row r="22" spans="1:19" ht="30.75" customHeight="1">
      <c r="A22" s="184">
        <f t="shared" si="6"/>
        <v>10</v>
      </c>
      <c r="B22" s="310" t="s">
        <v>307</v>
      </c>
      <c r="C22" s="308" t="s">
        <v>20</v>
      </c>
      <c r="D22" s="187">
        <v>1</v>
      </c>
      <c r="E22" s="187">
        <v>14</v>
      </c>
      <c r="F22" s="189">
        <f t="shared" si="0"/>
        <v>111.22448979591836</v>
      </c>
      <c r="G22" s="190">
        <f t="shared" si="4"/>
        <v>1557.1428571428571</v>
      </c>
      <c r="H22" s="191">
        <f t="shared" si="1"/>
        <v>48.979591836734691</v>
      </c>
      <c r="I22" s="190">
        <f t="shared" si="2"/>
        <v>685.71428571428567</v>
      </c>
      <c r="J22" s="192">
        <f t="shared" si="3"/>
        <v>2242.8571428571427</v>
      </c>
      <c r="K22" s="265">
        <f t="shared" si="5"/>
        <v>160.20408163265304</v>
      </c>
      <c r="M22" s="271">
        <v>272.5</v>
      </c>
      <c r="N22" s="271">
        <v>120</v>
      </c>
      <c r="P22" s="305"/>
      <c r="Q22" s="309"/>
      <c r="S22" s="306"/>
    </row>
    <row r="23" spans="1:19" ht="33" customHeight="1">
      <c r="A23" s="184">
        <f t="shared" si="6"/>
        <v>11</v>
      </c>
      <c r="B23" s="310" t="s">
        <v>308</v>
      </c>
      <c r="C23" s="308" t="s">
        <v>20</v>
      </c>
      <c r="D23" s="187">
        <v>1</v>
      </c>
      <c r="E23" s="187">
        <v>40</v>
      </c>
      <c r="F23" s="189">
        <f t="shared" si="0"/>
        <v>111.22448979591836</v>
      </c>
      <c r="G23" s="190">
        <f t="shared" si="4"/>
        <v>4448.9795918367345</v>
      </c>
      <c r="H23" s="191">
        <f t="shared" si="1"/>
        <v>48.979591836734691</v>
      </c>
      <c r="I23" s="190">
        <f t="shared" si="2"/>
        <v>1959.1836734693877</v>
      </c>
      <c r="J23" s="192">
        <f t="shared" si="3"/>
        <v>6408.1632653061224</v>
      </c>
      <c r="K23" s="265">
        <f t="shared" si="5"/>
        <v>160.20408163265307</v>
      </c>
      <c r="M23" s="271">
        <v>272.5</v>
      </c>
      <c r="N23" s="271">
        <v>120</v>
      </c>
      <c r="P23" s="305"/>
      <c r="Q23" s="309"/>
      <c r="S23" s="306"/>
    </row>
    <row r="24" spans="1:19">
      <c r="A24" s="184">
        <f t="shared" si="6"/>
        <v>12</v>
      </c>
      <c r="B24" s="314" t="s">
        <v>309</v>
      </c>
      <c r="C24" s="274" t="s">
        <v>310</v>
      </c>
      <c r="D24" s="187">
        <v>1</v>
      </c>
      <c r="E24" s="187">
        <v>85</v>
      </c>
      <c r="F24" s="189">
        <f t="shared" si="0"/>
        <v>0.71428571428571419</v>
      </c>
      <c r="G24" s="190">
        <f t="shared" si="4"/>
        <v>60.714285714285708</v>
      </c>
      <c r="H24" s="191">
        <f t="shared" si="1"/>
        <v>0.51020408163265307</v>
      </c>
      <c r="I24" s="190">
        <f t="shared" si="2"/>
        <v>43.367346938775512</v>
      </c>
      <c r="J24" s="192">
        <f t="shared" si="3"/>
        <v>104.08163265306122</v>
      </c>
      <c r="K24" s="265">
        <f t="shared" si="5"/>
        <v>1.2244897959183674</v>
      </c>
      <c r="M24" s="196">
        <v>1.75</v>
      </c>
      <c r="N24" s="196">
        <v>1.25</v>
      </c>
      <c r="P24" s="266"/>
      <c r="Q24" s="266"/>
      <c r="S24" s="306"/>
    </row>
    <row r="25" spans="1:19">
      <c r="A25" s="184">
        <f t="shared" si="6"/>
        <v>13</v>
      </c>
      <c r="B25" s="314" t="s">
        <v>311</v>
      </c>
      <c r="C25" s="274" t="s">
        <v>310</v>
      </c>
      <c r="D25" s="187">
        <v>1</v>
      </c>
      <c r="E25" s="187">
        <v>100</v>
      </c>
      <c r="F25" s="189">
        <f t="shared" si="0"/>
        <v>0.91836734693877542</v>
      </c>
      <c r="G25" s="190">
        <f t="shared" si="4"/>
        <v>91.836734693877546</v>
      </c>
      <c r="H25" s="191">
        <f t="shared" si="1"/>
        <v>0.51020408163265307</v>
      </c>
      <c r="I25" s="190">
        <f t="shared" si="2"/>
        <v>51.020408163265309</v>
      </c>
      <c r="J25" s="192">
        <f t="shared" si="3"/>
        <v>142.85714285714286</v>
      </c>
      <c r="K25" s="265">
        <f t="shared" si="5"/>
        <v>1.4285714285714286</v>
      </c>
      <c r="M25" s="196">
        <v>2.25</v>
      </c>
      <c r="N25" s="196">
        <v>1.25</v>
      </c>
      <c r="P25" s="266"/>
      <c r="Q25" s="266"/>
      <c r="S25" s="306"/>
    </row>
    <row r="26" spans="1:19">
      <c r="A26" s="184">
        <f t="shared" si="6"/>
        <v>14</v>
      </c>
      <c r="B26" s="314" t="s">
        <v>312</v>
      </c>
      <c r="C26" s="274" t="s">
        <v>310</v>
      </c>
      <c r="D26" s="187">
        <v>1</v>
      </c>
      <c r="E26" s="187">
        <v>340</v>
      </c>
      <c r="F26" s="189">
        <f t="shared" si="0"/>
        <v>1.0204081632653061</v>
      </c>
      <c r="G26" s="190">
        <f t="shared" si="4"/>
        <v>346.9387755102041</v>
      </c>
      <c r="H26" s="191">
        <f t="shared" si="1"/>
        <v>0.51020408163265307</v>
      </c>
      <c r="I26" s="190">
        <f t="shared" si="2"/>
        <v>173.46938775510205</v>
      </c>
      <c r="J26" s="192">
        <f t="shared" si="3"/>
        <v>520.40816326530614</v>
      </c>
      <c r="K26" s="265">
        <f t="shared" si="5"/>
        <v>1.5306122448979593</v>
      </c>
      <c r="M26" s="196">
        <v>2.5</v>
      </c>
      <c r="N26" s="196">
        <v>1.25</v>
      </c>
      <c r="P26" s="266"/>
      <c r="Q26" s="266"/>
      <c r="S26" s="306"/>
    </row>
    <row r="27" spans="1:19">
      <c r="A27" s="184">
        <f t="shared" si="6"/>
        <v>15</v>
      </c>
      <c r="B27" s="314" t="s">
        <v>313</v>
      </c>
      <c r="C27" s="274" t="s">
        <v>310</v>
      </c>
      <c r="D27" s="187">
        <v>1</v>
      </c>
      <c r="E27" s="187">
        <v>200</v>
      </c>
      <c r="F27" s="189">
        <f t="shared" si="0"/>
        <v>1.7346938775510203</v>
      </c>
      <c r="G27" s="190">
        <f t="shared" si="4"/>
        <v>346.9387755102041</v>
      </c>
      <c r="H27" s="191">
        <f t="shared" si="1"/>
        <v>0.51020408163265307</v>
      </c>
      <c r="I27" s="190">
        <f t="shared" si="2"/>
        <v>102.04081632653062</v>
      </c>
      <c r="J27" s="192">
        <f t="shared" si="3"/>
        <v>448.9795918367347</v>
      </c>
      <c r="K27" s="265">
        <f t="shared" si="5"/>
        <v>2.2448979591836733</v>
      </c>
      <c r="M27" s="196">
        <v>4.25</v>
      </c>
      <c r="N27" s="196">
        <v>1.25</v>
      </c>
      <c r="P27" s="266"/>
      <c r="Q27" s="266"/>
      <c r="S27" s="306"/>
    </row>
    <row r="28" spans="1:19">
      <c r="A28" s="184">
        <f t="shared" si="6"/>
        <v>16</v>
      </c>
      <c r="B28" s="314" t="s">
        <v>314</v>
      </c>
      <c r="C28" s="274" t="s">
        <v>310</v>
      </c>
      <c r="D28" s="187">
        <v>1</v>
      </c>
      <c r="E28" s="187">
        <v>120</v>
      </c>
      <c r="F28" s="189">
        <f t="shared" si="0"/>
        <v>2.6530612244897958</v>
      </c>
      <c r="G28" s="190">
        <f t="shared" si="4"/>
        <v>318.36734693877548</v>
      </c>
      <c r="H28" s="191">
        <f t="shared" si="1"/>
        <v>1.0204081632653061</v>
      </c>
      <c r="I28" s="190">
        <f t="shared" si="2"/>
        <v>122.44897959183673</v>
      </c>
      <c r="J28" s="192">
        <f t="shared" si="3"/>
        <v>440.81632653061223</v>
      </c>
      <c r="K28" s="265">
        <f t="shared" si="5"/>
        <v>3.6734693877551021</v>
      </c>
      <c r="M28" s="196">
        <v>6.5</v>
      </c>
      <c r="N28" s="196">
        <v>2.5</v>
      </c>
      <c r="P28" s="266"/>
      <c r="Q28" s="266"/>
      <c r="S28" s="306"/>
    </row>
    <row r="29" spans="1:19">
      <c r="A29" s="184">
        <f t="shared" si="6"/>
        <v>17</v>
      </c>
      <c r="B29" s="314" t="s">
        <v>315</v>
      </c>
      <c r="C29" s="274" t="s">
        <v>310</v>
      </c>
      <c r="D29" s="187">
        <v>1</v>
      </c>
      <c r="E29" s="187">
        <v>200</v>
      </c>
      <c r="F29" s="189">
        <f t="shared" si="0"/>
        <v>4.3877551020408161</v>
      </c>
      <c r="G29" s="190">
        <f t="shared" si="4"/>
        <v>877.55102040816325</v>
      </c>
      <c r="H29" s="191">
        <f t="shared" si="1"/>
        <v>1.0204081632653061</v>
      </c>
      <c r="I29" s="190">
        <f t="shared" si="2"/>
        <v>204.08163265306123</v>
      </c>
      <c r="J29" s="192">
        <f t="shared" si="3"/>
        <v>1081.6326530612246</v>
      </c>
      <c r="K29" s="265">
        <f t="shared" si="5"/>
        <v>5.4081632653061229</v>
      </c>
      <c r="M29" s="196">
        <v>10.75</v>
      </c>
      <c r="N29" s="196">
        <v>2.5</v>
      </c>
      <c r="P29" s="266"/>
      <c r="Q29" s="266"/>
      <c r="S29" s="306"/>
    </row>
    <row r="30" spans="1:19">
      <c r="A30" s="184">
        <f t="shared" si="6"/>
        <v>18</v>
      </c>
      <c r="B30" s="314" t="s">
        <v>316</v>
      </c>
      <c r="C30" s="274" t="s">
        <v>310</v>
      </c>
      <c r="D30" s="187">
        <v>1</v>
      </c>
      <c r="E30" s="187">
        <v>100</v>
      </c>
      <c r="F30" s="189">
        <f t="shared" si="0"/>
        <v>6.8367346938775508</v>
      </c>
      <c r="G30" s="190">
        <f t="shared" si="4"/>
        <v>683.67346938775506</v>
      </c>
      <c r="H30" s="191">
        <f t="shared" si="1"/>
        <v>1.2244897959183672</v>
      </c>
      <c r="I30" s="190">
        <f t="shared" si="2"/>
        <v>122.44897959183672</v>
      </c>
      <c r="J30" s="192">
        <f t="shared" si="3"/>
        <v>806.12244897959181</v>
      </c>
      <c r="K30" s="265">
        <f t="shared" si="5"/>
        <v>8.0612244897959187</v>
      </c>
      <c r="M30" s="196">
        <v>16.75</v>
      </c>
      <c r="N30" s="196">
        <v>3</v>
      </c>
      <c r="P30" s="266"/>
      <c r="Q30" s="266"/>
      <c r="S30" s="306"/>
    </row>
    <row r="31" spans="1:19">
      <c r="A31" s="184">
        <f t="shared" si="6"/>
        <v>19</v>
      </c>
      <c r="B31" s="314" t="s">
        <v>317</v>
      </c>
      <c r="C31" s="274" t="s">
        <v>310</v>
      </c>
      <c r="D31" s="187">
        <v>1</v>
      </c>
      <c r="E31" s="187">
        <v>100</v>
      </c>
      <c r="F31" s="189">
        <f t="shared" si="0"/>
        <v>12.346938775510203</v>
      </c>
      <c r="G31" s="190">
        <f t="shared" si="4"/>
        <v>1234.6938775510203</v>
      </c>
      <c r="H31" s="191">
        <f t="shared" si="1"/>
        <v>1.2244897959183672</v>
      </c>
      <c r="I31" s="190">
        <f t="shared" si="2"/>
        <v>122.44897959183672</v>
      </c>
      <c r="J31" s="192">
        <f t="shared" si="3"/>
        <v>1357.1428571428569</v>
      </c>
      <c r="K31" s="265">
        <f t="shared" si="5"/>
        <v>13.571428571428569</v>
      </c>
      <c r="M31" s="196">
        <v>30.25</v>
      </c>
      <c r="N31" s="196">
        <v>3</v>
      </c>
      <c r="P31" s="266"/>
      <c r="Q31" s="266"/>
      <c r="S31" s="306"/>
    </row>
    <row r="32" spans="1:19">
      <c r="A32" s="184">
        <f t="shared" si="6"/>
        <v>20</v>
      </c>
      <c r="B32" s="314" t="s">
        <v>318</v>
      </c>
      <c r="C32" s="274" t="s">
        <v>310</v>
      </c>
      <c r="D32" s="187">
        <v>1</v>
      </c>
      <c r="E32" s="187">
        <v>10</v>
      </c>
      <c r="F32" s="189">
        <f t="shared" si="0"/>
        <v>14.489795918367346</v>
      </c>
      <c r="G32" s="190">
        <f t="shared" si="4"/>
        <v>144.89795918367346</v>
      </c>
      <c r="H32" s="191">
        <f t="shared" si="1"/>
        <v>1.3265306122448979</v>
      </c>
      <c r="I32" s="190">
        <f t="shared" si="2"/>
        <v>13.26530612244898</v>
      </c>
      <c r="J32" s="192">
        <f t="shared" si="3"/>
        <v>158.16326530612244</v>
      </c>
      <c r="K32" s="265">
        <f t="shared" si="5"/>
        <v>15.816326530612244</v>
      </c>
      <c r="M32" s="196">
        <v>35.5</v>
      </c>
      <c r="N32" s="196">
        <v>3.25</v>
      </c>
      <c r="P32" s="266"/>
      <c r="Q32" s="266"/>
      <c r="S32" s="306"/>
    </row>
    <row r="33" spans="1:19">
      <c r="A33" s="184">
        <f t="shared" si="6"/>
        <v>21</v>
      </c>
      <c r="B33" s="314" t="s">
        <v>319</v>
      </c>
      <c r="C33" s="274" t="s">
        <v>310</v>
      </c>
      <c r="D33" s="187">
        <v>1</v>
      </c>
      <c r="E33" s="187">
        <v>60</v>
      </c>
      <c r="F33" s="189">
        <f t="shared" si="0"/>
        <v>12.346938775510203</v>
      </c>
      <c r="G33" s="190">
        <f t="shared" si="4"/>
        <v>740.81632653061217</v>
      </c>
      <c r="H33" s="191">
        <f t="shared" si="1"/>
        <v>5.1020408163265305</v>
      </c>
      <c r="I33" s="190">
        <f t="shared" si="2"/>
        <v>306.12244897959181</v>
      </c>
      <c r="J33" s="192">
        <f t="shared" si="3"/>
        <v>1046.9387755102039</v>
      </c>
      <c r="K33" s="265">
        <f t="shared" si="5"/>
        <v>17.448979591836732</v>
      </c>
      <c r="M33" s="271">
        <v>30.25</v>
      </c>
      <c r="N33" s="196">
        <v>12.5</v>
      </c>
      <c r="P33" s="283"/>
      <c r="Q33" s="266"/>
      <c r="S33" s="306"/>
    </row>
    <row r="34" spans="1:19" ht="13.5">
      <c r="A34" s="184">
        <f t="shared" si="6"/>
        <v>22</v>
      </c>
      <c r="B34" s="314" t="s">
        <v>320</v>
      </c>
      <c r="C34" s="269" t="s">
        <v>22</v>
      </c>
      <c r="D34" s="187">
        <v>1</v>
      </c>
      <c r="E34" s="187">
        <v>5</v>
      </c>
      <c r="F34" s="189">
        <f t="shared" si="0"/>
        <v>0.61224489795918358</v>
      </c>
      <c r="G34" s="190">
        <f t="shared" si="4"/>
        <v>3.0612244897959178</v>
      </c>
      <c r="H34" s="191">
        <f t="shared" si="1"/>
        <v>0.51020408163265307</v>
      </c>
      <c r="I34" s="190">
        <f t="shared" si="2"/>
        <v>2.5510204081632653</v>
      </c>
      <c r="J34" s="192">
        <f t="shared" si="3"/>
        <v>5.612244897959183</v>
      </c>
      <c r="K34" s="265">
        <f t="shared" si="5"/>
        <v>1.1224489795918366</v>
      </c>
      <c r="M34" s="271">
        <v>1.5</v>
      </c>
      <c r="N34" s="271">
        <v>1.25</v>
      </c>
      <c r="P34" s="283"/>
      <c r="Q34" s="266"/>
      <c r="S34" s="306"/>
    </row>
    <row r="35" spans="1:19" ht="13.5">
      <c r="A35" s="184">
        <f t="shared" si="6"/>
        <v>23</v>
      </c>
      <c r="B35" s="314" t="s">
        <v>321</v>
      </c>
      <c r="C35" s="269" t="s">
        <v>22</v>
      </c>
      <c r="D35" s="187">
        <v>1</v>
      </c>
      <c r="E35" s="187">
        <v>13</v>
      </c>
      <c r="F35" s="189">
        <f t="shared" si="0"/>
        <v>0.71428571428571419</v>
      </c>
      <c r="G35" s="190">
        <f t="shared" si="4"/>
        <v>9.2857142857142847</v>
      </c>
      <c r="H35" s="191">
        <f t="shared" si="1"/>
        <v>0.51020408163265307</v>
      </c>
      <c r="I35" s="190">
        <f t="shared" si="2"/>
        <v>6.6326530612244898</v>
      </c>
      <c r="J35" s="192">
        <f t="shared" si="3"/>
        <v>15.918367346938775</v>
      </c>
      <c r="K35" s="265">
        <f t="shared" si="5"/>
        <v>1.2244897959183674</v>
      </c>
      <c r="M35" s="271">
        <v>1.75</v>
      </c>
      <c r="N35" s="271">
        <v>1.25</v>
      </c>
      <c r="P35" s="283"/>
      <c r="Q35" s="266"/>
      <c r="S35" s="306"/>
    </row>
    <row r="36" spans="1:19" ht="13.5">
      <c r="A36" s="184">
        <f t="shared" si="6"/>
        <v>24</v>
      </c>
      <c r="B36" s="314" t="s">
        <v>322</v>
      </c>
      <c r="C36" s="269" t="s">
        <v>22</v>
      </c>
      <c r="D36" s="187">
        <v>1</v>
      </c>
      <c r="E36" s="187">
        <v>44</v>
      </c>
      <c r="F36" s="189">
        <f t="shared" si="0"/>
        <v>0.91836734693877542</v>
      </c>
      <c r="G36" s="190">
        <f t="shared" si="4"/>
        <v>40.408163265306115</v>
      </c>
      <c r="H36" s="191">
        <f t="shared" si="1"/>
        <v>0.51020408163265307</v>
      </c>
      <c r="I36" s="190">
        <f t="shared" si="2"/>
        <v>22.448979591836736</v>
      </c>
      <c r="J36" s="192">
        <f t="shared" si="3"/>
        <v>62.857142857142847</v>
      </c>
      <c r="K36" s="265">
        <f t="shared" si="5"/>
        <v>1.4285714285714284</v>
      </c>
      <c r="M36" s="271">
        <v>2.25</v>
      </c>
      <c r="N36" s="271">
        <v>1.25</v>
      </c>
      <c r="P36" s="283"/>
      <c r="Q36" s="266"/>
      <c r="S36" s="306"/>
    </row>
    <row r="37" spans="1:19" ht="13.5">
      <c r="A37" s="184">
        <f t="shared" si="6"/>
        <v>25</v>
      </c>
      <c r="B37" s="313" t="s">
        <v>323</v>
      </c>
      <c r="C37" s="269" t="s">
        <v>22</v>
      </c>
      <c r="D37" s="187">
        <v>1</v>
      </c>
      <c r="E37" s="187">
        <v>25</v>
      </c>
      <c r="F37" s="189">
        <f t="shared" si="0"/>
        <v>1.0204081632653061</v>
      </c>
      <c r="G37" s="190">
        <f t="shared" si="4"/>
        <v>25.510204081632654</v>
      </c>
      <c r="H37" s="191">
        <f t="shared" si="1"/>
        <v>0.51020408163265307</v>
      </c>
      <c r="I37" s="190">
        <f t="shared" si="2"/>
        <v>12.755102040816327</v>
      </c>
      <c r="J37" s="192">
        <f t="shared" si="3"/>
        <v>38.265306122448983</v>
      </c>
      <c r="K37" s="265">
        <f t="shared" si="5"/>
        <v>1.5306122448979593</v>
      </c>
      <c r="M37" s="271">
        <v>2.5</v>
      </c>
      <c r="N37" s="271">
        <v>1.25</v>
      </c>
      <c r="P37" s="283"/>
      <c r="Q37" s="266"/>
      <c r="S37" s="306"/>
    </row>
    <row r="38" spans="1:19" ht="13.5">
      <c r="A38" s="184">
        <f t="shared" si="6"/>
        <v>26</v>
      </c>
      <c r="B38" s="313" t="s">
        <v>324</v>
      </c>
      <c r="C38" s="269" t="s">
        <v>22</v>
      </c>
      <c r="D38" s="187">
        <v>1</v>
      </c>
      <c r="E38" s="187">
        <v>20</v>
      </c>
      <c r="F38" s="189">
        <f t="shared" si="0"/>
        <v>1.2244897959183672</v>
      </c>
      <c r="G38" s="190">
        <f t="shared" si="4"/>
        <v>24.489795918367342</v>
      </c>
      <c r="H38" s="191">
        <f t="shared" si="1"/>
        <v>0.51020408163265307</v>
      </c>
      <c r="I38" s="190">
        <f t="shared" si="2"/>
        <v>10.204081632653061</v>
      </c>
      <c r="J38" s="192">
        <f t="shared" si="3"/>
        <v>34.693877551020407</v>
      </c>
      <c r="K38" s="265">
        <f t="shared" si="5"/>
        <v>1.7346938775510203</v>
      </c>
      <c r="M38" s="271">
        <v>3</v>
      </c>
      <c r="N38" s="271">
        <v>1.25</v>
      </c>
      <c r="P38" s="283"/>
      <c r="Q38" s="266"/>
      <c r="S38" s="306"/>
    </row>
    <row r="39" spans="1:19" ht="13.5">
      <c r="A39" s="184">
        <f t="shared" si="6"/>
        <v>27</v>
      </c>
      <c r="B39" s="313" t="s">
        <v>325</v>
      </c>
      <c r="C39" s="269" t="s">
        <v>22</v>
      </c>
      <c r="D39" s="187">
        <v>1</v>
      </c>
      <c r="E39" s="187">
        <v>48</v>
      </c>
      <c r="F39" s="189">
        <f t="shared" si="0"/>
        <v>1.4285714285714284</v>
      </c>
      <c r="G39" s="190">
        <f t="shared" si="4"/>
        <v>68.571428571428555</v>
      </c>
      <c r="H39" s="191">
        <f t="shared" si="1"/>
        <v>1.0204081632653061</v>
      </c>
      <c r="I39" s="190">
        <f t="shared" si="2"/>
        <v>48.979591836734699</v>
      </c>
      <c r="J39" s="192">
        <f t="shared" si="3"/>
        <v>117.55102040816325</v>
      </c>
      <c r="K39" s="265">
        <f t="shared" si="5"/>
        <v>2.4489795918367343</v>
      </c>
      <c r="M39" s="271">
        <v>3.5</v>
      </c>
      <c r="N39" s="271">
        <v>2.5</v>
      </c>
      <c r="P39" s="283"/>
      <c r="Q39" s="266"/>
      <c r="S39" s="306"/>
    </row>
    <row r="40" spans="1:19" ht="13.5">
      <c r="A40" s="184">
        <f t="shared" si="6"/>
        <v>28</v>
      </c>
      <c r="B40" s="313" t="s">
        <v>326</v>
      </c>
      <c r="C40" s="269" t="s">
        <v>22</v>
      </c>
      <c r="D40" s="187">
        <v>1</v>
      </c>
      <c r="E40" s="187">
        <v>40</v>
      </c>
      <c r="F40" s="189">
        <f t="shared" si="0"/>
        <v>1.8367346938775508</v>
      </c>
      <c r="G40" s="190">
        <f t="shared" si="4"/>
        <v>73.469387755102034</v>
      </c>
      <c r="H40" s="191">
        <f t="shared" si="1"/>
        <v>1.0204081632653061</v>
      </c>
      <c r="I40" s="190">
        <f t="shared" si="2"/>
        <v>40.816326530612244</v>
      </c>
      <c r="J40" s="192">
        <f t="shared" si="3"/>
        <v>114.28571428571428</v>
      </c>
      <c r="K40" s="265">
        <f t="shared" si="5"/>
        <v>2.8571428571428568</v>
      </c>
      <c r="M40" s="271">
        <v>4.5</v>
      </c>
      <c r="N40" s="271">
        <v>2.5</v>
      </c>
      <c r="P40" s="283"/>
      <c r="Q40" s="266"/>
      <c r="S40" s="306"/>
    </row>
    <row r="41" spans="1:19" ht="13.5">
      <c r="A41" s="184">
        <f t="shared" si="6"/>
        <v>29</v>
      </c>
      <c r="B41" s="313" t="s">
        <v>327</v>
      </c>
      <c r="C41" s="269" t="s">
        <v>22</v>
      </c>
      <c r="D41" s="187">
        <v>1</v>
      </c>
      <c r="E41" s="187">
        <v>28</v>
      </c>
      <c r="F41" s="189">
        <f t="shared" si="0"/>
        <v>2.2448979591836733</v>
      </c>
      <c r="G41" s="190">
        <f t="shared" si="4"/>
        <v>62.857142857142854</v>
      </c>
      <c r="H41" s="191">
        <f t="shared" si="1"/>
        <v>1.0204081632653061</v>
      </c>
      <c r="I41" s="190">
        <f t="shared" si="2"/>
        <v>28.571428571428573</v>
      </c>
      <c r="J41" s="192">
        <f t="shared" si="3"/>
        <v>91.428571428571431</v>
      </c>
      <c r="K41" s="265">
        <f t="shared" si="5"/>
        <v>3.2653061224489797</v>
      </c>
      <c r="M41" s="271">
        <v>5.5</v>
      </c>
      <c r="N41" s="271">
        <v>2.5</v>
      </c>
      <c r="P41" s="283"/>
      <c r="Q41" s="266"/>
      <c r="S41" s="306"/>
    </row>
    <row r="42" spans="1:19" ht="13.5">
      <c r="A42" s="184">
        <f t="shared" si="6"/>
        <v>30</v>
      </c>
      <c r="B42" s="313" t="s">
        <v>328</v>
      </c>
      <c r="C42" s="269" t="s">
        <v>22</v>
      </c>
      <c r="D42" s="187">
        <v>1</v>
      </c>
      <c r="E42" s="187">
        <v>4</v>
      </c>
      <c r="F42" s="189">
        <f t="shared" si="0"/>
        <v>2.6530612244897958</v>
      </c>
      <c r="G42" s="190">
        <f t="shared" si="4"/>
        <v>10.612244897959183</v>
      </c>
      <c r="H42" s="191">
        <f t="shared" si="1"/>
        <v>1.0204081632653061</v>
      </c>
      <c r="I42" s="190">
        <f t="shared" si="2"/>
        <v>4.0816326530612246</v>
      </c>
      <c r="J42" s="192">
        <f t="shared" si="3"/>
        <v>14.693877551020407</v>
      </c>
      <c r="K42" s="265">
        <f t="shared" si="5"/>
        <v>3.6734693877551017</v>
      </c>
      <c r="M42" s="271">
        <v>6.5</v>
      </c>
      <c r="N42" s="271">
        <v>2.5</v>
      </c>
      <c r="P42" s="283"/>
      <c r="Q42" s="266"/>
      <c r="S42" s="306"/>
    </row>
    <row r="43" spans="1:19" ht="13.5">
      <c r="A43" s="184">
        <f t="shared" si="6"/>
        <v>31</v>
      </c>
      <c r="B43" s="313" t="s">
        <v>329</v>
      </c>
      <c r="C43" s="269" t="s">
        <v>22</v>
      </c>
      <c r="D43" s="187">
        <v>1</v>
      </c>
      <c r="E43" s="187">
        <v>30</v>
      </c>
      <c r="F43" s="189">
        <f t="shared" si="0"/>
        <v>2.8571428571428568</v>
      </c>
      <c r="G43" s="190">
        <f t="shared" si="4"/>
        <v>85.714285714285708</v>
      </c>
      <c r="H43" s="191">
        <f t="shared" si="1"/>
        <v>1.0204081632653061</v>
      </c>
      <c r="I43" s="190">
        <f t="shared" si="2"/>
        <v>30.612244897959183</v>
      </c>
      <c r="J43" s="192">
        <f t="shared" si="3"/>
        <v>116.32653061224489</v>
      </c>
      <c r="K43" s="265">
        <f t="shared" si="5"/>
        <v>3.8775510204081631</v>
      </c>
      <c r="M43" s="271">
        <v>7</v>
      </c>
      <c r="N43" s="271">
        <v>2.5</v>
      </c>
      <c r="P43" s="283"/>
      <c r="Q43" s="266"/>
      <c r="S43" s="306"/>
    </row>
    <row r="44" spans="1:19" ht="13.5">
      <c r="A44" s="184">
        <f t="shared" si="6"/>
        <v>32</v>
      </c>
      <c r="B44" s="313" t="s">
        <v>330</v>
      </c>
      <c r="C44" s="269" t="s">
        <v>310</v>
      </c>
      <c r="D44" s="187">
        <v>1</v>
      </c>
      <c r="E44" s="187">
        <v>600</v>
      </c>
      <c r="F44" s="189">
        <f t="shared" si="0"/>
        <v>0.61224489795918358</v>
      </c>
      <c r="G44" s="190">
        <f t="shared" si="4"/>
        <v>367.34693877551013</v>
      </c>
      <c r="H44" s="191">
        <f t="shared" si="1"/>
        <v>1.5306122448979591</v>
      </c>
      <c r="I44" s="190">
        <f t="shared" si="2"/>
        <v>918.36734693877543</v>
      </c>
      <c r="J44" s="192">
        <f t="shared" si="3"/>
        <v>1285.7142857142856</v>
      </c>
      <c r="K44" s="265">
        <f t="shared" si="5"/>
        <v>2.1428571428571428</v>
      </c>
      <c r="M44" s="196">
        <v>1.5</v>
      </c>
      <c r="N44" s="196">
        <v>3.75</v>
      </c>
      <c r="P44" s="266"/>
      <c r="Q44" s="266"/>
      <c r="S44" s="306"/>
    </row>
    <row r="45" spans="1:19" ht="13.5">
      <c r="A45" s="184">
        <f t="shared" si="6"/>
        <v>33</v>
      </c>
      <c r="B45" s="313" t="s">
        <v>331</v>
      </c>
      <c r="C45" s="269" t="s">
        <v>310</v>
      </c>
      <c r="D45" s="187">
        <v>1</v>
      </c>
      <c r="E45" s="187">
        <v>280</v>
      </c>
      <c r="F45" s="189">
        <f t="shared" si="0"/>
        <v>0.81632653061224481</v>
      </c>
      <c r="G45" s="190">
        <f t="shared" si="4"/>
        <v>228.57142857142856</v>
      </c>
      <c r="H45" s="191">
        <f t="shared" si="1"/>
        <v>1.0204081632653061</v>
      </c>
      <c r="I45" s="190">
        <f t="shared" si="2"/>
        <v>285.71428571428572</v>
      </c>
      <c r="J45" s="192">
        <f t="shared" si="3"/>
        <v>514.28571428571422</v>
      </c>
      <c r="K45" s="265">
        <f t="shared" si="5"/>
        <v>1.8367346938775508</v>
      </c>
      <c r="M45" s="196">
        <v>2</v>
      </c>
      <c r="N45" s="196">
        <v>2.5</v>
      </c>
      <c r="P45" s="266"/>
      <c r="Q45" s="266"/>
      <c r="S45" s="306"/>
    </row>
    <row r="46" spans="1:19" ht="13.5">
      <c r="A46" s="184">
        <f t="shared" si="6"/>
        <v>34</v>
      </c>
      <c r="B46" s="314" t="s">
        <v>332</v>
      </c>
      <c r="C46" s="315" t="s">
        <v>310</v>
      </c>
      <c r="D46" s="197">
        <v>1</v>
      </c>
      <c r="E46" s="197">
        <v>4</v>
      </c>
      <c r="F46" s="276">
        <f t="shared" si="0"/>
        <v>1.1224489795918366</v>
      </c>
      <c r="G46" s="278">
        <f t="shared" si="4"/>
        <v>4.4897959183673466</v>
      </c>
      <c r="H46" s="279">
        <f t="shared" si="1"/>
        <v>1.0204081632653061</v>
      </c>
      <c r="I46" s="278">
        <f t="shared" si="2"/>
        <v>4.0816326530612246</v>
      </c>
      <c r="J46" s="280">
        <f t="shared" si="3"/>
        <v>8.5714285714285712</v>
      </c>
      <c r="K46" s="281">
        <f t="shared" si="5"/>
        <v>2.1428571428571428</v>
      </c>
      <c r="L46" s="282"/>
      <c r="M46" s="271">
        <v>2.75</v>
      </c>
      <c r="N46" s="271">
        <v>2.5</v>
      </c>
      <c r="P46" s="266"/>
      <c r="Q46" s="266"/>
      <c r="S46" s="306"/>
    </row>
    <row r="47" spans="1:19">
      <c r="A47" s="184">
        <f t="shared" si="6"/>
        <v>35</v>
      </c>
      <c r="B47" s="314" t="s">
        <v>333</v>
      </c>
      <c r="C47" s="316" t="s">
        <v>310</v>
      </c>
      <c r="D47" s="197">
        <v>1</v>
      </c>
      <c r="E47" s="197">
        <v>60</v>
      </c>
      <c r="F47" s="276">
        <f t="shared" si="0"/>
        <v>0.91836734693877542</v>
      </c>
      <c r="G47" s="278">
        <f t="shared" si="4"/>
        <v>55.102040816326522</v>
      </c>
      <c r="H47" s="279">
        <f t="shared" si="1"/>
        <v>1.0204081632653061</v>
      </c>
      <c r="I47" s="278">
        <f t="shared" si="2"/>
        <v>61.224489795918366</v>
      </c>
      <c r="J47" s="280">
        <f t="shared" si="3"/>
        <v>116.32653061224488</v>
      </c>
      <c r="K47" s="281">
        <f t="shared" si="5"/>
        <v>1.9387755102040813</v>
      </c>
      <c r="L47" s="282"/>
      <c r="M47" s="271">
        <v>2.25</v>
      </c>
      <c r="N47" s="271">
        <v>2.5</v>
      </c>
      <c r="P47" s="266"/>
      <c r="Q47" s="266"/>
      <c r="S47" s="306"/>
    </row>
    <row r="48" spans="1:19">
      <c r="A48" s="184">
        <f t="shared" si="6"/>
        <v>36</v>
      </c>
      <c r="B48" s="314" t="s">
        <v>334</v>
      </c>
      <c r="C48" s="316" t="s">
        <v>310</v>
      </c>
      <c r="D48" s="197">
        <v>1</v>
      </c>
      <c r="E48" s="197">
        <v>145</v>
      </c>
      <c r="F48" s="276">
        <f t="shared" si="0"/>
        <v>1.0204081632653061</v>
      </c>
      <c r="G48" s="278">
        <f t="shared" si="4"/>
        <v>147.9591836734694</v>
      </c>
      <c r="H48" s="279">
        <f t="shared" si="1"/>
        <v>1.0204081632653061</v>
      </c>
      <c r="I48" s="278">
        <f t="shared" si="2"/>
        <v>147.9591836734694</v>
      </c>
      <c r="J48" s="280">
        <f t="shared" si="3"/>
        <v>295.91836734693879</v>
      </c>
      <c r="K48" s="281">
        <f t="shared" si="5"/>
        <v>2.0408163265306123</v>
      </c>
      <c r="L48" s="282"/>
      <c r="M48" s="271">
        <v>2.5</v>
      </c>
      <c r="N48" s="271">
        <v>2.5</v>
      </c>
      <c r="P48" s="266"/>
      <c r="Q48" s="266"/>
      <c r="S48" s="306"/>
    </row>
    <row r="49" spans="1:19" s="282" customFormat="1">
      <c r="A49" s="184">
        <f t="shared" si="6"/>
        <v>37</v>
      </c>
      <c r="B49" s="310" t="s">
        <v>335</v>
      </c>
      <c r="C49" s="277" t="s">
        <v>20</v>
      </c>
      <c r="D49" s="197">
        <v>1</v>
      </c>
      <c r="E49" s="197">
        <v>1</v>
      </c>
      <c r="F49" s="276">
        <f t="shared" si="0"/>
        <v>554.08163265306121</v>
      </c>
      <c r="G49" s="278">
        <f t="shared" si="4"/>
        <v>554.08163265306121</v>
      </c>
      <c r="H49" s="279">
        <f t="shared" si="1"/>
        <v>66.326530612244895</v>
      </c>
      <c r="I49" s="278">
        <f t="shared" si="2"/>
        <v>66.326530612244895</v>
      </c>
      <c r="J49" s="280">
        <f t="shared" si="3"/>
        <v>620.40816326530614</v>
      </c>
      <c r="K49" s="281">
        <f t="shared" si="5"/>
        <v>620.40816326530614</v>
      </c>
      <c r="L49" s="251"/>
      <c r="M49" s="271">
        <v>1357.5</v>
      </c>
      <c r="N49" s="271">
        <v>162.5</v>
      </c>
      <c r="O49" s="251"/>
      <c r="P49" s="283"/>
      <c r="Q49" s="283"/>
      <c r="S49" s="311"/>
    </row>
    <row r="50" spans="1:19" ht="25.5">
      <c r="A50" s="184">
        <f t="shared" si="6"/>
        <v>38</v>
      </c>
      <c r="B50" s="307" t="s">
        <v>336</v>
      </c>
      <c r="C50" s="264" t="s">
        <v>20</v>
      </c>
      <c r="D50" s="187">
        <v>1</v>
      </c>
      <c r="E50" s="187">
        <v>1</v>
      </c>
      <c r="F50" s="189">
        <f t="shared" si="0"/>
        <v>993.87755102040808</v>
      </c>
      <c r="G50" s="190">
        <f t="shared" si="4"/>
        <v>993.87755102040808</v>
      </c>
      <c r="H50" s="191">
        <f t="shared" si="1"/>
        <v>66.326530612244895</v>
      </c>
      <c r="I50" s="190">
        <f t="shared" si="2"/>
        <v>66.326530612244895</v>
      </c>
      <c r="J50" s="192">
        <f t="shared" si="3"/>
        <v>1060.204081632653</v>
      </c>
      <c r="K50" s="265">
        <f t="shared" si="5"/>
        <v>1060.204081632653</v>
      </c>
      <c r="M50" s="196">
        <v>2435</v>
      </c>
      <c r="N50" s="196">
        <v>162.5</v>
      </c>
      <c r="P50" s="283"/>
      <c r="Q50" s="266"/>
      <c r="S50" s="306"/>
    </row>
    <row r="51" spans="1:19">
      <c r="A51" s="184">
        <f t="shared" si="6"/>
        <v>39</v>
      </c>
      <c r="B51" s="307" t="s">
        <v>337</v>
      </c>
      <c r="C51" s="264" t="s">
        <v>20</v>
      </c>
      <c r="D51" s="187">
        <v>1</v>
      </c>
      <c r="E51" s="187">
        <v>1</v>
      </c>
      <c r="F51" s="189">
        <f t="shared" si="0"/>
        <v>949.99999999999989</v>
      </c>
      <c r="G51" s="190">
        <f t="shared" si="4"/>
        <v>949.99999999999989</v>
      </c>
      <c r="H51" s="191">
        <f t="shared" si="1"/>
        <v>66.326530612244895</v>
      </c>
      <c r="I51" s="190">
        <f t="shared" si="2"/>
        <v>66.326530612244895</v>
      </c>
      <c r="J51" s="192">
        <f t="shared" si="3"/>
        <v>1016.3265306122448</v>
      </c>
      <c r="K51" s="265">
        <f t="shared" si="5"/>
        <v>1016.3265306122448</v>
      </c>
      <c r="M51" s="196">
        <v>2327.5</v>
      </c>
      <c r="N51" s="196">
        <v>162.5</v>
      </c>
      <c r="P51" s="283"/>
      <c r="Q51" s="266"/>
      <c r="S51" s="306"/>
    </row>
    <row r="52" spans="1:19">
      <c r="A52" s="184">
        <f t="shared" si="6"/>
        <v>40</v>
      </c>
      <c r="B52" s="307" t="s">
        <v>338</v>
      </c>
      <c r="C52" s="264" t="s">
        <v>20</v>
      </c>
      <c r="D52" s="187">
        <v>1</v>
      </c>
      <c r="E52" s="187">
        <v>1</v>
      </c>
      <c r="F52" s="189">
        <f t="shared" si="0"/>
        <v>554.08163265306121</v>
      </c>
      <c r="G52" s="190">
        <f t="shared" si="4"/>
        <v>554.08163265306121</v>
      </c>
      <c r="H52" s="191">
        <f t="shared" si="1"/>
        <v>66.326530612244895</v>
      </c>
      <c r="I52" s="190">
        <f t="shared" si="2"/>
        <v>66.326530612244895</v>
      </c>
      <c r="J52" s="192">
        <f t="shared" si="3"/>
        <v>620.40816326530614</v>
      </c>
      <c r="K52" s="265">
        <f t="shared" si="5"/>
        <v>620.40816326530614</v>
      </c>
      <c r="M52" s="196">
        <v>1357.5</v>
      </c>
      <c r="N52" s="196">
        <v>162.5</v>
      </c>
      <c r="P52" s="283"/>
      <c r="Q52" s="266"/>
      <c r="S52" s="306"/>
    </row>
    <row r="53" spans="1:19" s="318" customFormat="1" ht="25.5">
      <c r="A53" s="317">
        <f t="shared" si="6"/>
        <v>41</v>
      </c>
      <c r="B53" s="307" t="s">
        <v>339</v>
      </c>
      <c r="C53" s="264" t="s">
        <v>20</v>
      </c>
      <c r="D53" s="187">
        <v>1</v>
      </c>
      <c r="E53" s="187">
        <v>1</v>
      </c>
      <c r="F53" s="189">
        <f t="shared" si="0"/>
        <v>426.53061224489795</v>
      </c>
      <c r="G53" s="190">
        <f t="shared" si="4"/>
        <v>426.53061224489795</v>
      </c>
      <c r="H53" s="191">
        <f t="shared" si="1"/>
        <v>51.020408163265301</v>
      </c>
      <c r="I53" s="190">
        <f t="shared" si="2"/>
        <v>51.020408163265301</v>
      </c>
      <c r="J53" s="192">
        <f t="shared" si="3"/>
        <v>477.55102040816325</v>
      </c>
      <c r="K53" s="265">
        <f t="shared" si="5"/>
        <v>477.55102040816325</v>
      </c>
      <c r="L53" s="251"/>
      <c r="M53" s="196">
        <v>1045</v>
      </c>
      <c r="N53" s="196">
        <v>125</v>
      </c>
      <c r="O53" s="251"/>
      <c r="P53" s="283"/>
      <c r="Q53" s="266"/>
      <c r="S53" s="319"/>
    </row>
    <row r="54" spans="1:19">
      <c r="A54" s="184">
        <f t="shared" si="6"/>
        <v>42</v>
      </c>
      <c r="B54" s="307" t="s">
        <v>340</v>
      </c>
      <c r="C54" s="264" t="s">
        <v>20</v>
      </c>
      <c r="D54" s="187">
        <v>1</v>
      </c>
      <c r="E54" s="187">
        <v>264</v>
      </c>
      <c r="F54" s="189">
        <f t="shared" si="0"/>
        <v>4.4897959183673466</v>
      </c>
      <c r="G54" s="190">
        <f t="shared" si="4"/>
        <v>1185.3061224489795</v>
      </c>
      <c r="H54" s="191">
        <f t="shared" si="1"/>
        <v>2.0408163265306123</v>
      </c>
      <c r="I54" s="190">
        <f t="shared" si="2"/>
        <v>538.77551020408168</v>
      </c>
      <c r="J54" s="192">
        <f t="shared" si="3"/>
        <v>1724.0816326530612</v>
      </c>
      <c r="K54" s="265">
        <f t="shared" si="5"/>
        <v>6.5306122448979593</v>
      </c>
      <c r="M54" s="266">
        <v>11</v>
      </c>
      <c r="N54" s="196">
        <v>5</v>
      </c>
      <c r="P54" s="266"/>
      <c r="Q54" s="266"/>
      <c r="S54" s="306"/>
    </row>
    <row r="55" spans="1:19">
      <c r="A55" s="184">
        <f t="shared" si="6"/>
        <v>43</v>
      </c>
      <c r="B55" s="313" t="s">
        <v>341</v>
      </c>
      <c r="C55" s="264" t="s">
        <v>20</v>
      </c>
      <c r="D55" s="187">
        <v>1</v>
      </c>
      <c r="E55" s="187">
        <v>1</v>
      </c>
      <c r="F55" s="189">
        <f t="shared" si="0"/>
        <v>11.428571428571427</v>
      </c>
      <c r="G55" s="190">
        <f t="shared" si="4"/>
        <v>11.428571428571427</v>
      </c>
      <c r="H55" s="191">
        <f t="shared" si="1"/>
        <v>3.0612244897959182</v>
      </c>
      <c r="I55" s="190">
        <f t="shared" si="2"/>
        <v>3.0612244897959182</v>
      </c>
      <c r="J55" s="192">
        <f t="shared" si="3"/>
        <v>14.489795918367346</v>
      </c>
      <c r="K55" s="265">
        <f t="shared" si="5"/>
        <v>14.489795918367346</v>
      </c>
      <c r="M55" s="196">
        <v>28</v>
      </c>
      <c r="N55" s="196">
        <v>7.5</v>
      </c>
      <c r="P55" s="266"/>
      <c r="Q55" s="266"/>
      <c r="S55" s="306"/>
    </row>
    <row r="56" spans="1:19">
      <c r="A56" s="184">
        <f t="shared" si="6"/>
        <v>44</v>
      </c>
      <c r="B56" s="314" t="s">
        <v>342</v>
      </c>
      <c r="C56" s="264" t="s">
        <v>20</v>
      </c>
      <c r="D56" s="187">
        <v>1</v>
      </c>
      <c r="E56" s="187">
        <v>1</v>
      </c>
      <c r="F56" s="189">
        <f t="shared" si="0"/>
        <v>18.77551020408163</v>
      </c>
      <c r="G56" s="190">
        <f t="shared" si="4"/>
        <v>18.77551020408163</v>
      </c>
      <c r="H56" s="191">
        <f t="shared" si="1"/>
        <v>3.0612244897959182</v>
      </c>
      <c r="I56" s="190">
        <f t="shared" si="2"/>
        <v>3.0612244897959182</v>
      </c>
      <c r="J56" s="192">
        <f t="shared" si="3"/>
        <v>21.836734693877549</v>
      </c>
      <c r="K56" s="265">
        <f t="shared" si="5"/>
        <v>21.836734693877549</v>
      </c>
      <c r="M56" s="196">
        <v>46</v>
      </c>
      <c r="N56" s="196">
        <v>7.5</v>
      </c>
      <c r="P56" s="266"/>
      <c r="Q56" s="266"/>
      <c r="S56" s="306"/>
    </row>
    <row r="57" spans="1:19">
      <c r="A57" s="184">
        <f t="shared" si="6"/>
        <v>45</v>
      </c>
      <c r="B57" s="310" t="s">
        <v>343</v>
      </c>
      <c r="C57" s="264" t="s">
        <v>20</v>
      </c>
      <c r="D57" s="187">
        <v>1</v>
      </c>
      <c r="E57" s="187">
        <v>5</v>
      </c>
      <c r="F57" s="276">
        <f t="shared" si="0"/>
        <v>31.734693877551017</v>
      </c>
      <c r="G57" s="190">
        <f t="shared" si="4"/>
        <v>158.67346938775509</v>
      </c>
      <c r="H57" s="191">
        <f t="shared" si="1"/>
        <v>3.0612244897959182</v>
      </c>
      <c r="I57" s="190">
        <f t="shared" si="2"/>
        <v>15.306122448979592</v>
      </c>
      <c r="J57" s="192">
        <f t="shared" si="3"/>
        <v>173.97959183673467</v>
      </c>
      <c r="K57" s="265">
        <f t="shared" si="5"/>
        <v>34.795918367346935</v>
      </c>
      <c r="M57" s="196">
        <v>77.75</v>
      </c>
      <c r="N57" s="196">
        <v>7.5</v>
      </c>
      <c r="P57" s="266"/>
      <c r="Q57" s="266"/>
      <c r="S57" s="306"/>
    </row>
    <row r="58" spans="1:19" ht="16.5" customHeight="1">
      <c r="A58" s="184">
        <f t="shared" si="6"/>
        <v>46</v>
      </c>
      <c r="B58" s="307" t="s">
        <v>344</v>
      </c>
      <c r="C58" s="264" t="s">
        <v>20</v>
      </c>
      <c r="D58" s="187">
        <v>1</v>
      </c>
      <c r="E58" s="187">
        <v>2</v>
      </c>
      <c r="F58" s="189">
        <f t="shared" si="0"/>
        <v>52.142857142857139</v>
      </c>
      <c r="G58" s="190">
        <f t="shared" si="4"/>
        <v>104.28571428571428</v>
      </c>
      <c r="H58" s="191">
        <f t="shared" si="1"/>
        <v>5.1020408163265305</v>
      </c>
      <c r="I58" s="190">
        <f t="shared" si="2"/>
        <v>10.204081632653061</v>
      </c>
      <c r="J58" s="192">
        <f t="shared" si="3"/>
        <v>114.48979591836734</v>
      </c>
      <c r="K58" s="265">
        <f t="shared" si="5"/>
        <v>57.244897959183668</v>
      </c>
      <c r="M58" s="196">
        <v>127.75</v>
      </c>
      <c r="N58" s="196">
        <v>12.5</v>
      </c>
      <c r="P58" s="266"/>
      <c r="Q58" s="266"/>
      <c r="S58" s="306"/>
    </row>
    <row r="59" spans="1:19">
      <c r="A59" s="184">
        <f t="shared" si="6"/>
        <v>47</v>
      </c>
      <c r="B59" s="307" t="s">
        <v>345</v>
      </c>
      <c r="C59" s="264" t="s">
        <v>20</v>
      </c>
      <c r="D59" s="187">
        <v>1</v>
      </c>
      <c r="E59" s="187">
        <v>5</v>
      </c>
      <c r="F59" s="189">
        <f t="shared" si="0"/>
        <v>19.183673469387752</v>
      </c>
      <c r="G59" s="190">
        <f t="shared" si="4"/>
        <v>95.918367346938766</v>
      </c>
      <c r="H59" s="191">
        <f t="shared" si="1"/>
        <v>5.1020408163265305</v>
      </c>
      <c r="I59" s="190">
        <f t="shared" si="2"/>
        <v>25.510204081632651</v>
      </c>
      <c r="J59" s="192">
        <f t="shared" si="3"/>
        <v>121.42857142857142</v>
      </c>
      <c r="K59" s="265">
        <f t="shared" si="5"/>
        <v>24.285714285714285</v>
      </c>
      <c r="M59" s="196">
        <v>47</v>
      </c>
      <c r="N59" s="196">
        <v>12.5</v>
      </c>
      <c r="P59" s="266"/>
      <c r="Q59" s="266"/>
      <c r="S59" s="306"/>
    </row>
    <row r="60" spans="1:19">
      <c r="A60" s="184">
        <f t="shared" si="6"/>
        <v>48</v>
      </c>
      <c r="B60" s="307" t="s">
        <v>346</v>
      </c>
      <c r="C60" s="264" t="s">
        <v>20</v>
      </c>
      <c r="D60" s="187">
        <v>1</v>
      </c>
      <c r="E60" s="187">
        <v>8</v>
      </c>
      <c r="F60" s="189">
        <f t="shared" si="0"/>
        <v>39.693877551020407</v>
      </c>
      <c r="G60" s="190">
        <f t="shared" si="4"/>
        <v>317.55102040816325</v>
      </c>
      <c r="H60" s="191">
        <f t="shared" si="1"/>
        <v>13.265306122448978</v>
      </c>
      <c r="I60" s="190">
        <f t="shared" si="2"/>
        <v>106.12244897959182</v>
      </c>
      <c r="J60" s="192">
        <f t="shared" si="3"/>
        <v>423.67346938775506</v>
      </c>
      <c r="K60" s="265">
        <f t="shared" si="5"/>
        <v>52.959183673469383</v>
      </c>
      <c r="M60" s="196">
        <v>97.25</v>
      </c>
      <c r="N60" s="196">
        <v>32.5</v>
      </c>
      <c r="P60" s="266"/>
      <c r="Q60" s="266"/>
      <c r="S60" s="306"/>
    </row>
    <row r="61" spans="1:19">
      <c r="A61" s="184">
        <f t="shared" si="6"/>
        <v>49</v>
      </c>
      <c r="B61" s="307" t="s">
        <v>347</v>
      </c>
      <c r="C61" s="264" t="s">
        <v>20</v>
      </c>
      <c r="D61" s="187">
        <v>1</v>
      </c>
      <c r="E61" s="187">
        <v>6</v>
      </c>
      <c r="F61" s="189">
        <f t="shared" si="0"/>
        <v>46.428571428571423</v>
      </c>
      <c r="G61" s="190">
        <f t="shared" si="4"/>
        <v>278.57142857142856</v>
      </c>
      <c r="H61" s="191">
        <f t="shared" si="1"/>
        <v>13.265306122448978</v>
      </c>
      <c r="I61" s="190">
        <f t="shared" si="2"/>
        <v>79.591836734693871</v>
      </c>
      <c r="J61" s="192">
        <f t="shared" si="3"/>
        <v>358.16326530612241</v>
      </c>
      <c r="K61" s="265">
        <f t="shared" si="5"/>
        <v>59.6938775510204</v>
      </c>
      <c r="M61" s="196">
        <v>113.75</v>
      </c>
      <c r="N61" s="196">
        <v>32.5</v>
      </c>
      <c r="P61" s="266"/>
      <c r="Q61" s="266"/>
      <c r="S61" s="306"/>
    </row>
    <row r="62" spans="1:19">
      <c r="A62" s="184">
        <f t="shared" si="6"/>
        <v>50</v>
      </c>
      <c r="B62" s="313" t="s">
        <v>348</v>
      </c>
      <c r="C62" s="264" t="s">
        <v>20</v>
      </c>
      <c r="D62" s="187">
        <v>1</v>
      </c>
      <c r="E62" s="187">
        <v>7</v>
      </c>
      <c r="F62" s="189">
        <f t="shared" si="0"/>
        <v>34.489795918367342</v>
      </c>
      <c r="G62" s="190">
        <f t="shared" si="4"/>
        <v>241.42857142857139</v>
      </c>
      <c r="H62" s="191">
        <f t="shared" si="1"/>
        <v>13.265306122448978</v>
      </c>
      <c r="I62" s="190">
        <f t="shared" si="2"/>
        <v>92.857142857142847</v>
      </c>
      <c r="J62" s="192">
        <f t="shared" si="3"/>
        <v>334.28571428571422</v>
      </c>
      <c r="K62" s="265">
        <f t="shared" si="5"/>
        <v>47.755102040816318</v>
      </c>
      <c r="M62" s="196">
        <v>84.5</v>
      </c>
      <c r="N62" s="196">
        <v>32.5</v>
      </c>
      <c r="P62" s="266"/>
      <c r="Q62" s="266"/>
      <c r="S62" s="306"/>
    </row>
    <row r="63" spans="1:19">
      <c r="A63" s="184">
        <f t="shared" si="6"/>
        <v>51</v>
      </c>
      <c r="B63" s="307" t="s">
        <v>349</v>
      </c>
      <c r="C63" s="264" t="s">
        <v>20</v>
      </c>
      <c r="D63" s="187">
        <v>1</v>
      </c>
      <c r="E63" s="187">
        <v>2</v>
      </c>
      <c r="F63" s="189">
        <f t="shared" si="0"/>
        <v>89.897959183673464</v>
      </c>
      <c r="G63" s="190">
        <f t="shared" si="4"/>
        <v>179.79591836734693</v>
      </c>
      <c r="H63" s="191">
        <f t="shared" si="1"/>
        <v>15.306122448979592</v>
      </c>
      <c r="I63" s="190">
        <f t="shared" si="2"/>
        <v>30.612244897959183</v>
      </c>
      <c r="J63" s="192">
        <f t="shared" si="3"/>
        <v>210.40816326530611</v>
      </c>
      <c r="K63" s="265">
        <f t="shared" si="5"/>
        <v>105.20408163265306</v>
      </c>
      <c r="M63" s="196">
        <v>220.25</v>
      </c>
      <c r="N63" s="196">
        <v>37.5</v>
      </c>
      <c r="P63" s="266"/>
      <c r="Q63" s="266"/>
      <c r="S63" s="306"/>
    </row>
    <row r="64" spans="1:19">
      <c r="A64" s="184">
        <f t="shared" si="6"/>
        <v>52</v>
      </c>
      <c r="B64" s="307" t="s">
        <v>350</v>
      </c>
      <c r="C64" s="264" t="s">
        <v>20</v>
      </c>
      <c r="D64" s="187">
        <v>1</v>
      </c>
      <c r="E64" s="187">
        <v>2</v>
      </c>
      <c r="F64" s="189">
        <f t="shared" si="0"/>
        <v>10.612244897959183</v>
      </c>
      <c r="G64" s="190">
        <f t="shared" si="4"/>
        <v>21.224489795918366</v>
      </c>
      <c r="H64" s="191">
        <f t="shared" si="1"/>
        <v>5.1020408163265305</v>
      </c>
      <c r="I64" s="190">
        <f t="shared" si="2"/>
        <v>10.204081632653061</v>
      </c>
      <c r="J64" s="192">
        <f t="shared" si="3"/>
        <v>31.428571428571427</v>
      </c>
      <c r="K64" s="265">
        <f t="shared" si="5"/>
        <v>15.714285714285714</v>
      </c>
      <c r="M64" s="196">
        <v>26</v>
      </c>
      <c r="N64" s="196">
        <v>12.5</v>
      </c>
      <c r="P64" s="266"/>
      <c r="Q64" s="266"/>
      <c r="S64" s="306"/>
    </row>
    <row r="65" spans="1:19">
      <c r="A65" s="184">
        <f t="shared" si="6"/>
        <v>53</v>
      </c>
      <c r="B65" s="313" t="s">
        <v>351</v>
      </c>
      <c r="C65" s="264" t="s">
        <v>20</v>
      </c>
      <c r="D65" s="187">
        <v>1</v>
      </c>
      <c r="E65" s="187">
        <v>3</v>
      </c>
      <c r="F65" s="189">
        <f t="shared" si="0"/>
        <v>18.673469387755102</v>
      </c>
      <c r="G65" s="190">
        <f t="shared" si="4"/>
        <v>56.020408163265301</v>
      </c>
      <c r="H65" s="191">
        <f t="shared" si="1"/>
        <v>5.1020408163265305</v>
      </c>
      <c r="I65" s="190">
        <f t="shared" si="2"/>
        <v>15.306122448979592</v>
      </c>
      <c r="J65" s="192">
        <f t="shared" si="3"/>
        <v>71.326530612244895</v>
      </c>
      <c r="K65" s="265">
        <f t="shared" si="5"/>
        <v>23.77551020408163</v>
      </c>
      <c r="M65" s="196">
        <v>45.75</v>
      </c>
      <c r="N65" s="196">
        <v>12.5</v>
      </c>
      <c r="P65" s="266"/>
      <c r="Q65" s="266"/>
      <c r="S65" s="306"/>
    </row>
    <row r="66" spans="1:19">
      <c r="A66" s="184">
        <f t="shared" si="6"/>
        <v>54</v>
      </c>
      <c r="B66" s="307" t="s">
        <v>352</v>
      </c>
      <c r="C66" s="264" t="s">
        <v>20</v>
      </c>
      <c r="D66" s="187">
        <v>1</v>
      </c>
      <c r="E66" s="187">
        <v>4</v>
      </c>
      <c r="F66" s="189">
        <f t="shared" si="0"/>
        <v>32.04081632653061</v>
      </c>
      <c r="G66" s="190">
        <f t="shared" si="4"/>
        <v>128.16326530612244</v>
      </c>
      <c r="H66" s="191">
        <f t="shared" si="1"/>
        <v>5.1020408163265305</v>
      </c>
      <c r="I66" s="190">
        <f t="shared" si="2"/>
        <v>20.408163265306122</v>
      </c>
      <c r="J66" s="192">
        <f t="shared" si="3"/>
        <v>148.57142857142856</v>
      </c>
      <c r="K66" s="265">
        <f t="shared" si="5"/>
        <v>37.142857142857139</v>
      </c>
      <c r="M66" s="196">
        <v>78.5</v>
      </c>
      <c r="N66" s="196">
        <v>12.5</v>
      </c>
      <c r="P66" s="266"/>
      <c r="Q66" s="266"/>
      <c r="S66" s="306"/>
    </row>
    <row r="67" spans="1:19">
      <c r="A67" s="184">
        <f t="shared" si="6"/>
        <v>55</v>
      </c>
      <c r="B67" s="307" t="s">
        <v>353</v>
      </c>
      <c r="C67" s="264" t="s">
        <v>20</v>
      </c>
      <c r="D67" s="187">
        <v>1</v>
      </c>
      <c r="E67" s="187">
        <v>4</v>
      </c>
      <c r="F67" s="276">
        <f t="shared" si="0"/>
        <v>34.489795918367342</v>
      </c>
      <c r="G67" s="190">
        <f t="shared" si="4"/>
        <v>137.95918367346937</v>
      </c>
      <c r="H67" s="191">
        <f t="shared" si="1"/>
        <v>5.1020408163265305</v>
      </c>
      <c r="I67" s="190">
        <f t="shared" si="2"/>
        <v>20.408163265306122</v>
      </c>
      <c r="J67" s="192">
        <f t="shared" si="3"/>
        <v>158.36734693877548</v>
      </c>
      <c r="K67" s="265">
        <f t="shared" si="5"/>
        <v>39.591836734693871</v>
      </c>
      <c r="M67" s="196">
        <v>84.5</v>
      </c>
      <c r="N67" s="196">
        <v>12.5</v>
      </c>
      <c r="P67" s="266"/>
      <c r="Q67" s="266"/>
      <c r="S67" s="306"/>
    </row>
    <row r="68" spans="1:19">
      <c r="A68" s="184">
        <f t="shared" si="6"/>
        <v>56</v>
      </c>
      <c r="B68" s="307" t="s">
        <v>354</v>
      </c>
      <c r="C68" s="264" t="s">
        <v>20</v>
      </c>
      <c r="D68" s="187">
        <v>1</v>
      </c>
      <c r="E68" s="187">
        <v>1</v>
      </c>
      <c r="F68" s="189">
        <f t="shared" si="0"/>
        <v>40.918367346938773</v>
      </c>
      <c r="G68" s="190">
        <f t="shared" si="4"/>
        <v>40.918367346938773</v>
      </c>
      <c r="H68" s="191">
        <f t="shared" si="1"/>
        <v>5.1020408163265305</v>
      </c>
      <c r="I68" s="190">
        <f t="shared" si="2"/>
        <v>5.1020408163265305</v>
      </c>
      <c r="J68" s="192">
        <f t="shared" si="3"/>
        <v>46.020408163265301</v>
      </c>
      <c r="K68" s="265">
        <f t="shared" si="5"/>
        <v>46.020408163265301</v>
      </c>
      <c r="M68" s="196">
        <v>100.25</v>
      </c>
      <c r="N68" s="196">
        <v>12.5</v>
      </c>
      <c r="P68" s="266"/>
      <c r="Q68" s="266"/>
      <c r="S68" s="306"/>
    </row>
    <row r="69" spans="1:19">
      <c r="A69" s="184">
        <f t="shared" si="6"/>
        <v>57</v>
      </c>
      <c r="B69" s="307" t="s">
        <v>355</v>
      </c>
      <c r="C69" s="264" t="s">
        <v>20</v>
      </c>
      <c r="D69" s="187">
        <v>1</v>
      </c>
      <c r="E69" s="187">
        <v>1</v>
      </c>
      <c r="F69" s="189">
        <f t="shared" si="0"/>
        <v>259.18367346938771</v>
      </c>
      <c r="G69" s="190">
        <f t="shared" si="4"/>
        <v>259.18367346938771</v>
      </c>
      <c r="H69" s="191">
        <f t="shared" si="1"/>
        <v>79.591836734693871</v>
      </c>
      <c r="I69" s="190">
        <f t="shared" si="2"/>
        <v>79.591836734693871</v>
      </c>
      <c r="J69" s="192">
        <f t="shared" si="3"/>
        <v>338.77551020408157</v>
      </c>
      <c r="K69" s="265">
        <f t="shared" si="5"/>
        <v>338.77551020408157</v>
      </c>
      <c r="M69" s="271">
        <v>635</v>
      </c>
      <c r="N69" s="196">
        <v>195</v>
      </c>
      <c r="P69" s="266"/>
      <c r="Q69" s="266"/>
      <c r="S69" s="306"/>
    </row>
    <row r="70" spans="1:19" ht="25.5">
      <c r="A70" s="184">
        <f t="shared" si="6"/>
        <v>58</v>
      </c>
      <c r="B70" s="307" t="s">
        <v>356</v>
      </c>
      <c r="C70" s="308" t="s">
        <v>22</v>
      </c>
      <c r="D70" s="187">
        <v>1</v>
      </c>
      <c r="E70" s="187">
        <v>300</v>
      </c>
      <c r="F70" s="189">
        <f t="shared" si="0"/>
        <v>4.1836734693877551</v>
      </c>
      <c r="G70" s="190">
        <f t="shared" si="4"/>
        <v>1255.1020408163265</v>
      </c>
      <c r="H70" s="191">
        <f t="shared" si="1"/>
        <v>8.9795918367346932</v>
      </c>
      <c r="I70" s="190">
        <f t="shared" si="2"/>
        <v>2693.8775510204077</v>
      </c>
      <c r="J70" s="192">
        <f t="shared" si="3"/>
        <v>3948.9795918367345</v>
      </c>
      <c r="K70" s="265">
        <f t="shared" si="5"/>
        <v>13.163265306122447</v>
      </c>
      <c r="M70" s="271">
        <v>10.25</v>
      </c>
      <c r="N70" s="271">
        <v>22</v>
      </c>
      <c r="P70" s="266"/>
      <c r="Q70" s="266"/>
      <c r="S70" s="306"/>
    </row>
    <row r="71" spans="1:19">
      <c r="A71" s="184">
        <f t="shared" si="6"/>
        <v>59</v>
      </c>
      <c r="B71" s="307" t="s">
        <v>357</v>
      </c>
      <c r="C71" s="308" t="s">
        <v>22</v>
      </c>
      <c r="D71" s="187">
        <v>1</v>
      </c>
      <c r="E71" s="187">
        <v>300</v>
      </c>
      <c r="F71" s="189">
        <f t="shared" si="0"/>
        <v>3.5714285714285712</v>
      </c>
      <c r="G71" s="190">
        <f t="shared" si="4"/>
        <v>1071.4285714285713</v>
      </c>
      <c r="H71" s="191">
        <f t="shared" si="1"/>
        <v>0.71428571428571419</v>
      </c>
      <c r="I71" s="190">
        <f t="shared" si="2"/>
        <v>214.28571428571425</v>
      </c>
      <c r="J71" s="192">
        <f t="shared" si="3"/>
        <v>1285.7142857142856</v>
      </c>
      <c r="K71" s="265">
        <f t="shared" si="5"/>
        <v>4.2857142857142856</v>
      </c>
      <c r="M71" s="271">
        <v>8.75</v>
      </c>
      <c r="N71" s="271">
        <v>1.75</v>
      </c>
      <c r="P71" s="283"/>
      <c r="Q71" s="266"/>
      <c r="S71" s="306"/>
    </row>
    <row r="72" spans="1:19">
      <c r="A72" s="184">
        <f t="shared" si="6"/>
        <v>60</v>
      </c>
      <c r="B72" s="307" t="s">
        <v>358</v>
      </c>
      <c r="C72" s="264" t="s">
        <v>20</v>
      </c>
      <c r="D72" s="187">
        <v>1</v>
      </c>
      <c r="E72" s="187">
        <v>28</v>
      </c>
      <c r="F72" s="189">
        <f t="shared" si="0"/>
        <v>9.2857142857142847</v>
      </c>
      <c r="G72" s="190">
        <f t="shared" si="4"/>
        <v>260</v>
      </c>
      <c r="H72" s="191">
        <f t="shared" si="1"/>
        <v>10.204081632653061</v>
      </c>
      <c r="I72" s="190">
        <f t="shared" si="2"/>
        <v>285.71428571428572</v>
      </c>
      <c r="J72" s="192">
        <f t="shared" si="3"/>
        <v>545.71428571428578</v>
      </c>
      <c r="K72" s="265">
        <f t="shared" si="5"/>
        <v>19.489795918367349</v>
      </c>
      <c r="M72" s="271">
        <v>22.75</v>
      </c>
      <c r="N72" s="271">
        <v>25</v>
      </c>
      <c r="P72" s="266"/>
      <c r="Q72" s="266"/>
      <c r="S72" s="306"/>
    </row>
    <row r="73" spans="1:19">
      <c r="A73" s="184">
        <f t="shared" si="6"/>
        <v>61</v>
      </c>
      <c r="B73" s="307" t="s">
        <v>359</v>
      </c>
      <c r="C73" s="264" t="s">
        <v>20</v>
      </c>
      <c r="D73" s="187">
        <v>1</v>
      </c>
      <c r="E73" s="187">
        <v>76</v>
      </c>
      <c r="F73" s="189">
        <f t="shared" si="0"/>
        <v>15.714285714285714</v>
      </c>
      <c r="G73" s="190">
        <f t="shared" si="4"/>
        <v>1194.2857142857142</v>
      </c>
      <c r="H73" s="191">
        <f t="shared" si="1"/>
        <v>12.244897959183673</v>
      </c>
      <c r="I73" s="190">
        <f t="shared" si="2"/>
        <v>930.61224489795916</v>
      </c>
      <c r="J73" s="192">
        <f t="shared" si="3"/>
        <v>2124.8979591836733</v>
      </c>
      <c r="K73" s="265">
        <f t="shared" si="5"/>
        <v>27.959183673469386</v>
      </c>
      <c r="M73" s="271">
        <v>38.5</v>
      </c>
      <c r="N73" s="271">
        <v>30</v>
      </c>
      <c r="P73" s="266"/>
      <c r="Q73" s="266"/>
      <c r="S73" s="306"/>
    </row>
    <row r="74" spans="1:19">
      <c r="A74" s="184">
        <f>A72+1</f>
        <v>61</v>
      </c>
      <c r="B74" s="307" t="s">
        <v>360</v>
      </c>
      <c r="C74" s="264" t="s">
        <v>20</v>
      </c>
      <c r="D74" s="187">
        <v>1</v>
      </c>
      <c r="E74" s="187">
        <v>2</v>
      </c>
      <c r="F74" s="189">
        <f t="shared" si="0"/>
        <v>7.2448979591836729</v>
      </c>
      <c r="G74" s="190">
        <f t="shared" si="4"/>
        <v>14.489795918367346</v>
      </c>
      <c r="H74" s="191">
        <f t="shared" si="1"/>
        <v>5.1020408163265305</v>
      </c>
      <c r="I74" s="190">
        <f t="shared" si="2"/>
        <v>10.204081632653061</v>
      </c>
      <c r="J74" s="192">
        <f t="shared" si="3"/>
        <v>24.693877551020407</v>
      </c>
      <c r="K74" s="265">
        <f t="shared" si="5"/>
        <v>12.346938775510203</v>
      </c>
      <c r="M74" s="196">
        <v>17.75</v>
      </c>
      <c r="N74" s="196">
        <v>12.5</v>
      </c>
      <c r="P74" s="266"/>
      <c r="Q74" s="266"/>
      <c r="S74" s="306"/>
    </row>
    <row r="75" spans="1:19">
      <c r="A75" s="184">
        <f t="shared" si="6"/>
        <v>62</v>
      </c>
      <c r="B75" s="307" t="s">
        <v>361</v>
      </c>
      <c r="C75" s="264" t="s">
        <v>20</v>
      </c>
      <c r="D75" s="187">
        <v>1</v>
      </c>
      <c r="E75" s="187">
        <v>2</v>
      </c>
      <c r="F75" s="189">
        <f t="shared" si="0"/>
        <v>518.36734693877543</v>
      </c>
      <c r="G75" s="190">
        <f t="shared" si="4"/>
        <v>1036.7346938775509</v>
      </c>
      <c r="H75" s="191">
        <f t="shared" si="1"/>
        <v>48.979591836734691</v>
      </c>
      <c r="I75" s="190">
        <f t="shared" si="2"/>
        <v>97.959183673469383</v>
      </c>
      <c r="J75" s="192">
        <f t="shared" si="3"/>
        <v>1134.6938775510203</v>
      </c>
      <c r="K75" s="265">
        <f t="shared" si="5"/>
        <v>567.34693877551013</v>
      </c>
      <c r="M75" s="271">
        <v>1270</v>
      </c>
      <c r="N75" s="271">
        <v>120</v>
      </c>
      <c r="P75" s="266"/>
      <c r="Q75" s="266"/>
      <c r="S75" s="306"/>
    </row>
    <row r="76" spans="1:19">
      <c r="A76" s="184">
        <f t="shared" si="6"/>
        <v>63</v>
      </c>
      <c r="B76" s="307" t="s">
        <v>362</v>
      </c>
      <c r="C76" s="264" t="s">
        <v>20</v>
      </c>
      <c r="D76" s="187">
        <v>1</v>
      </c>
      <c r="E76" s="187">
        <v>2</v>
      </c>
      <c r="F76" s="189">
        <f t="shared" si="0"/>
        <v>734.69387755102036</v>
      </c>
      <c r="G76" s="190">
        <f t="shared" si="4"/>
        <v>1469.3877551020407</v>
      </c>
      <c r="H76" s="191">
        <f t="shared" si="1"/>
        <v>69.387755102040813</v>
      </c>
      <c r="I76" s="190">
        <f t="shared" si="2"/>
        <v>138.77551020408163</v>
      </c>
      <c r="J76" s="192">
        <f t="shared" si="3"/>
        <v>1608.1632653061224</v>
      </c>
      <c r="K76" s="265">
        <f t="shared" si="5"/>
        <v>804.08163265306121</v>
      </c>
      <c r="M76" s="271">
        <v>1800</v>
      </c>
      <c r="N76" s="271">
        <v>170</v>
      </c>
      <c r="P76" s="266"/>
      <c r="Q76" s="266"/>
      <c r="S76" s="306"/>
    </row>
    <row r="77" spans="1:19" ht="14.25" thickBot="1">
      <c r="B77" s="320"/>
      <c r="F77" s="208"/>
      <c r="G77" s="288">
        <f>SUM(G13:G76)</f>
        <v>114335.40816326531</v>
      </c>
      <c r="H77" s="210"/>
      <c r="I77" s="288">
        <f>SUM(I13:I76)</f>
        <v>19219.387755102041</v>
      </c>
      <c r="J77" s="289"/>
      <c r="M77" s="291"/>
      <c r="N77" s="291"/>
      <c r="P77" s="291"/>
      <c r="Q77" s="291"/>
    </row>
    <row r="78" spans="1:19" ht="13.5" thickBot="1">
      <c r="F78" s="214"/>
      <c r="G78" s="215" t="s">
        <v>185</v>
      </c>
      <c r="H78" s="292"/>
      <c r="I78" s="217"/>
      <c r="J78" s="218">
        <f>H78*G77</f>
        <v>0</v>
      </c>
      <c r="M78" s="291"/>
      <c r="N78" s="291"/>
      <c r="P78" s="291"/>
      <c r="Q78" s="291"/>
    </row>
    <row r="79" spans="1:19" ht="13.5" thickBot="1">
      <c r="F79" s="208"/>
      <c r="G79" s="219"/>
      <c r="H79" s="210"/>
      <c r="I79" s="219"/>
      <c r="J79" s="221"/>
      <c r="M79" s="291"/>
      <c r="N79" s="291"/>
      <c r="P79" s="291"/>
      <c r="Q79" s="291"/>
    </row>
    <row r="80" spans="1:19" ht="13.5" thickBot="1">
      <c r="F80" s="214"/>
      <c r="G80" s="217" t="s">
        <v>186</v>
      </c>
      <c r="H80" s="294"/>
      <c r="I80" s="217"/>
      <c r="J80" s="218">
        <f>SUM(J13:J78)</f>
        <v>133554.79591836734</v>
      </c>
      <c r="M80" s="291"/>
      <c r="N80" s="291"/>
      <c r="P80" s="291"/>
      <c r="Q80" s="291"/>
    </row>
    <row r="81" spans="6:17" ht="13.5" thickBot="1">
      <c r="F81" s="222"/>
      <c r="G81" s="223"/>
      <c r="H81" s="295"/>
      <c r="I81" s="223"/>
      <c r="J81" s="225"/>
      <c r="M81" s="291"/>
      <c r="N81" s="291"/>
      <c r="P81" s="291"/>
      <c r="Q81" s="291"/>
    </row>
    <row r="82" spans="6:17">
      <c r="F82" s="226"/>
      <c r="G82" s="227" t="s">
        <v>187</v>
      </c>
      <c r="H82" s="296"/>
      <c r="I82" s="229"/>
      <c r="J82" s="230">
        <f>J80*H82</f>
        <v>0</v>
      </c>
      <c r="M82" s="291"/>
      <c r="N82" s="291"/>
      <c r="P82" s="291"/>
      <c r="Q82" s="291"/>
    </row>
    <row r="83" spans="6:17" ht="13.5" thickBot="1">
      <c r="F83" s="231"/>
      <c r="G83" s="232" t="s">
        <v>188</v>
      </c>
      <c r="H83" s="297"/>
      <c r="I83" s="234"/>
      <c r="J83" s="235">
        <f>J80+J82</f>
        <v>133554.79591836734</v>
      </c>
      <c r="M83" s="291"/>
      <c r="N83" s="291"/>
      <c r="P83" s="291"/>
      <c r="Q83" s="291"/>
    </row>
    <row r="84" spans="6:17" ht="13.5" thickBot="1">
      <c r="F84" s="236"/>
      <c r="G84" s="237"/>
      <c r="H84" s="298"/>
      <c r="I84" s="239"/>
      <c r="J84" s="240"/>
      <c r="M84" s="291"/>
      <c r="N84" s="291"/>
      <c r="P84" s="291"/>
      <c r="Q84" s="291"/>
    </row>
    <row r="85" spans="6:17">
      <c r="F85" s="241"/>
      <c r="G85" s="227" t="s">
        <v>189</v>
      </c>
      <c r="H85" s="296"/>
      <c r="I85" s="229"/>
      <c r="J85" s="230">
        <f>J83*H85</f>
        <v>0</v>
      </c>
      <c r="M85" s="291"/>
      <c r="N85" s="291"/>
      <c r="P85" s="291"/>
      <c r="Q85" s="291"/>
    </row>
    <row r="86" spans="6:17" ht="13.5" thickBot="1">
      <c r="F86" s="231"/>
      <c r="G86" s="232" t="s">
        <v>188</v>
      </c>
      <c r="H86" s="299"/>
      <c r="I86" s="234"/>
      <c r="J86" s="235">
        <f>J83+J85</f>
        <v>133554.79591836734</v>
      </c>
      <c r="M86" s="291"/>
      <c r="N86" s="291"/>
      <c r="P86" s="291"/>
      <c r="Q86" s="291"/>
    </row>
    <row r="87" spans="6:17" ht="13.5" thickBot="1">
      <c r="F87" s="236"/>
      <c r="G87" s="237"/>
      <c r="H87" s="300"/>
      <c r="I87" s="239"/>
      <c r="J87" s="240"/>
      <c r="M87" s="291"/>
      <c r="N87" s="291"/>
      <c r="P87" s="291"/>
      <c r="Q87" s="291"/>
    </row>
    <row r="88" spans="6:17">
      <c r="F88" s="241"/>
      <c r="G88" s="242" t="s">
        <v>190</v>
      </c>
      <c r="H88" s="296">
        <v>0.18</v>
      </c>
      <c r="I88" s="229"/>
      <c r="J88" s="243">
        <f>J86*H88</f>
        <v>24039.863265306121</v>
      </c>
      <c r="M88" s="291"/>
      <c r="N88" s="291"/>
      <c r="P88" s="291"/>
      <c r="Q88" s="291"/>
    </row>
    <row r="89" spans="6:17" ht="13.5" thickBot="1">
      <c r="F89" s="231"/>
      <c r="G89" s="244" t="s">
        <v>191</v>
      </c>
      <c r="H89" s="297" t="s">
        <v>11</v>
      </c>
      <c r="I89" s="246"/>
      <c r="J89" s="247">
        <f>J86+J88</f>
        <v>157594.65918367344</v>
      </c>
      <c r="M89" s="291"/>
      <c r="N89" s="291"/>
      <c r="P89" s="291"/>
      <c r="Q89" s="291"/>
    </row>
    <row r="90" spans="6:17">
      <c r="M90" s="291"/>
      <c r="N90" s="291"/>
    </row>
    <row r="91" spans="6:17">
      <c r="M91" s="291"/>
      <c r="N91" s="291"/>
    </row>
    <row r="92" spans="6:17">
      <c r="M92" s="291"/>
      <c r="N92" s="291"/>
    </row>
    <row r="93" spans="6:17">
      <c r="M93" s="291"/>
      <c r="N93" s="291"/>
    </row>
  </sheetData>
  <mergeCells count="20">
    <mergeCell ref="A5:F5"/>
    <mergeCell ref="B1:D1"/>
    <mergeCell ref="A2:B2"/>
    <mergeCell ref="H2:J2"/>
    <mergeCell ref="A3:F3"/>
    <mergeCell ref="A4:F4"/>
    <mergeCell ref="Q7:Q8"/>
    <mergeCell ref="A11:K11"/>
    <mergeCell ref="M7:M8"/>
    <mergeCell ref="A6:F6"/>
    <mergeCell ref="A7:A8"/>
    <mergeCell ref="C7:C8"/>
    <mergeCell ref="D7:E7"/>
    <mergeCell ref="F7:G7"/>
    <mergeCell ref="A12:C12"/>
    <mergeCell ref="J7:J8"/>
    <mergeCell ref="K7:K8"/>
    <mergeCell ref="H7:I7"/>
    <mergeCell ref="N7:N8"/>
    <mergeCell ref="P7:P8"/>
  </mergeCells>
  <phoneticPr fontId="13" type="noConversion"/>
  <pageMargins left="0.7" right="0.7" top="0.75" bottom="0.75" header="0.3" footer="0.3"/>
  <pageSetup paperSize="9" scale="4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 tint="0.39997558519241921"/>
    <pageSetUpPr fitToPage="1"/>
  </sheetPr>
  <dimension ref="A1:Q118"/>
  <sheetViews>
    <sheetView showGridLines="0" topLeftCell="C1" zoomScale="85" zoomScaleNormal="85" workbookViewId="0">
      <pane ySplit="8" topLeftCell="A90" activePane="bottomLeft" state="frozen"/>
      <selection activeCell="O300" sqref="O300"/>
      <selection pane="bottomLeft" activeCell="N11" sqref="N11:N101"/>
    </sheetView>
  </sheetViews>
  <sheetFormatPr defaultRowHeight="15.75"/>
  <cols>
    <col min="1" max="1" width="5.25" style="11" customWidth="1"/>
    <col min="2" max="2" width="51.5" style="103" customWidth="1"/>
    <col min="3" max="3" width="9.375" style="11" customWidth="1"/>
    <col min="4" max="4" width="7.25" style="11" customWidth="1"/>
    <col min="5" max="5" width="10.625" style="11" customWidth="1"/>
    <col min="6" max="6" width="9.125" style="11" customWidth="1"/>
    <col min="7" max="7" width="16.125" style="11" customWidth="1"/>
    <col min="8" max="8" width="15" style="11" customWidth="1"/>
    <col min="9" max="9" width="17.5" style="11" customWidth="1"/>
    <col min="10" max="10" width="14.875" style="11" customWidth="1"/>
    <col min="11" max="11" width="11.25" style="101" customWidth="1"/>
    <col min="12" max="12" width="3.625" style="101" customWidth="1"/>
    <col min="13" max="13" width="10.625" style="11" customWidth="1"/>
    <col min="14" max="14" width="10.25" style="11" customWidth="1"/>
    <col min="15" max="15" width="7.375" style="11" customWidth="1"/>
    <col min="16" max="16" width="12.75" style="11" customWidth="1"/>
    <col min="17" max="17" width="14.25" style="111" customWidth="1"/>
    <col min="18" max="18" width="6.625" style="11" customWidth="1"/>
    <col min="19" max="19" width="6.75" style="11" customWidth="1"/>
    <col min="20" max="16384" width="9" style="11"/>
  </cols>
  <sheetData>
    <row r="1" spans="1:17" ht="18.75" thickBot="1">
      <c r="A1" s="466" t="s">
        <v>634</v>
      </c>
      <c r="B1" s="467"/>
      <c r="C1" s="12"/>
      <c r="D1" s="9"/>
      <c r="E1" s="8"/>
      <c r="F1" s="9"/>
      <c r="G1" s="13"/>
      <c r="H1" s="468" t="s">
        <v>9</v>
      </c>
      <c r="I1" s="469"/>
      <c r="J1" s="470"/>
      <c r="K1" s="94"/>
      <c r="L1" s="94"/>
      <c r="M1" s="10"/>
      <c r="N1" s="14"/>
    </row>
    <row r="2" spans="1:17" ht="16.5" customHeight="1" thickBot="1">
      <c r="A2" s="471"/>
      <c r="B2" s="471"/>
      <c r="C2" s="471"/>
      <c r="D2" s="471"/>
      <c r="E2" s="471"/>
      <c r="F2" s="471"/>
      <c r="G2" s="15"/>
      <c r="H2" s="80" t="s">
        <v>11</v>
      </c>
      <c r="I2" s="81" t="s">
        <v>10</v>
      </c>
      <c r="J2" s="82" t="s">
        <v>12</v>
      </c>
      <c r="K2" s="94"/>
      <c r="L2" s="94"/>
      <c r="M2" s="10"/>
      <c r="N2" s="14"/>
    </row>
    <row r="3" spans="1:17" ht="16.5" thickBot="1">
      <c r="A3" s="471"/>
      <c r="B3" s="471"/>
      <c r="C3" s="471"/>
      <c r="D3" s="471"/>
      <c r="E3" s="471"/>
      <c r="F3" s="471"/>
      <c r="G3" s="16"/>
      <c r="H3" s="83">
        <f>J114</f>
        <v>73798.404081632645</v>
      </c>
      <c r="I3" s="84">
        <f>H3*J3</f>
        <v>180806.09</v>
      </c>
      <c r="J3" s="85">
        <f ca="1">'3. გათბობა-გაგრილება'!J4</f>
        <v>2.4500000000000002</v>
      </c>
      <c r="K3" s="94"/>
      <c r="L3" s="94"/>
      <c r="M3" s="10"/>
      <c r="N3" s="14"/>
    </row>
    <row r="4" spans="1:17" ht="16.5" thickBot="1">
      <c r="A4" s="472"/>
      <c r="B4" s="472"/>
      <c r="C4" s="473"/>
      <c r="D4" s="473"/>
      <c r="E4" s="473"/>
      <c r="F4" s="472"/>
      <c r="G4" s="17"/>
      <c r="H4" s="12"/>
      <c r="I4" s="8"/>
      <c r="J4" s="18"/>
      <c r="K4" s="95"/>
      <c r="L4" s="95"/>
      <c r="M4" s="19"/>
      <c r="N4" s="19"/>
    </row>
    <row r="5" spans="1:17" ht="16.149999999999999" customHeight="1" thickBot="1">
      <c r="A5" s="436" t="s">
        <v>595</v>
      </c>
      <c r="B5" s="145" t="s">
        <v>31</v>
      </c>
      <c r="C5" s="438" t="s">
        <v>32</v>
      </c>
      <c r="D5" s="440" t="s">
        <v>33</v>
      </c>
      <c r="E5" s="441"/>
      <c r="F5" s="442" t="s">
        <v>34</v>
      </c>
      <c r="G5" s="425"/>
      <c r="H5" s="424" t="s">
        <v>35</v>
      </c>
      <c r="I5" s="425"/>
      <c r="J5" s="420" t="s">
        <v>36</v>
      </c>
      <c r="K5" s="422" t="s">
        <v>37</v>
      </c>
      <c r="L5" s="251"/>
      <c r="M5" s="426" t="s">
        <v>38</v>
      </c>
      <c r="N5" s="426" t="s">
        <v>39</v>
      </c>
      <c r="O5" s="251"/>
      <c r="P5" s="428" t="s">
        <v>40</v>
      </c>
      <c r="Q5" s="426" t="s">
        <v>41</v>
      </c>
    </row>
    <row r="6" spans="1:17" ht="39" thickBot="1">
      <c r="A6" s="437"/>
      <c r="B6" s="146"/>
      <c r="C6" s="439"/>
      <c r="D6" s="147" t="s">
        <v>42</v>
      </c>
      <c r="E6" s="148" t="s">
        <v>43</v>
      </c>
      <c r="F6" s="149" t="s">
        <v>44</v>
      </c>
      <c r="G6" s="150" t="s">
        <v>43</v>
      </c>
      <c r="H6" s="151" t="s">
        <v>44</v>
      </c>
      <c r="I6" s="150" t="s">
        <v>43</v>
      </c>
      <c r="J6" s="421"/>
      <c r="K6" s="423"/>
      <c r="L6" s="251"/>
      <c r="M6" s="427"/>
      <c r="N6" s="427"/>
      <c r="O6" s="251"/>
      <c r="P6" s="429"/>
      <c r="Q6" s="427"/>
    </row>
    <row r="7" spans="1:17" ht="19.5" customHeight="1" thickBot="1">
      <c r="A7" s="152" t="s">
        <v>0</v>
      </c>
      <c r="B7" s="153" t="s">
        <v>1</v>
      </c>
      <c r="C7" s="154" t="s">
        <v>2</v>
      </c>
      <c r="D7" s="155" t="s">
        <v>13</v>
      </c>
      <c r="E7" s="156" t="s">
        <v>3</v>
      </c>
      <c r="F7" s="157" t="s">
        <v>4</v>
      </c>
      <c r="G7" s="157" t="s">
        <v>5</v>
      </c>
      <c r="H7" s="158" t="s">
        <v>6</v>
      </c>
      <c r="I7" s="157" t="s">
        <v>7</v>
      </c>
      <c r="J7" s="159" t="s">
        <v>8</v>
      </c>
      <c r="K7" s="160" t="s">
        <v>15</v>
      </c>
      <c r="L7" s="251"/>
      <c r="M7" s="161" t="s">
        <v>14</v>
      </c>
      <c r="N7" s="162" t="s">
        <v>16</v>
      </c>
      <c r="O7" s="251"/>
      <c r="P7" s="161" t="s">
        <v>45</v>
      </c>
      <c r="Q7" s="162" t="s">
        <v>46</v>
      </c>
    </row>
    <row r="8" spans="1:17" ht="19.5" customHeight="1">
      <c r="A8" s="255"/>
      <c r="B8" s="256"/>
      <c r="C8" s="257"/>
      <c r="D8" s="258"/>
      <c r="E8" s="259"/>
      <c r="F8" s="260"/>
      <c r="G8" s="260"/>
      <c r="H8" s="261"/>
      <c r="I8" s="260"/>
      <c r="J8" s="260"/>
      <c r="K8" s="262"/>
      <c r="L8" s="251"/>
      <c r="M8" s="302"/>
      <c r="N8" s="303"/>
      <c r="O8" s="251"/>
      <c r="P8" s="302"/>
      <c r="Q8" s="303"/>
    </row>
    <row r="9" spans="1:17">
      <c r="A9" s="465"/>
      <c r="B9" s="465"/>
      <c r="C9" s="465"/>
      <c r="D9" s="465"/>
      <c r="E9" s="465"/>
      <c r="F9" s="465"/>
      <c r="G9" s="465"/>
      <c r="H9" s="465"/>
      <c r="I9" s="465"/>
      <c r="J9" s="465"/>
      <c r="K9" s="465"/>
      <c r="L9" s="8"/>
      <c r="M9" s="304"/>
      <c r="N9" s="304"/>
      <c r="O9" s="251"/>
      <c r="P9" s="304"/>
      <c r="Q9" s="304"/>
    </row>
    <row r="10" spans="1:17" s="98" customFormat="1" ht="23.25" customHeight="1">
      <c r="A10" s="464" t="s">
        <v>363</v>
      </c>
      <c r="B10" s="464"/>
      <c r="C10" s="464"/>
      <c r="D10" s="321"/>
      <c r="E10" s="321"/>
      <c r="F10" s="321"/>
      <c r="G10" s="321"/>
      <c r="H10" s="321"/>
      <c r="I10" s="321"/>
      <c r="J10" s="321"/>
      <c r="K10" s="322"/>
      <c r="L10" s="8"/>
      <c r="M10" s="263"/>
      <c r="N10" s="263"/>
      <c r="P10" s="263"/>
      <c r="Q10" s="323"/>
    </row>
    <row r="11" spans="1:17">
      <c r="A11" s="184">
        <v>1</v>
      </c>
      <c r="B11" s="268" t="s">
        <v>364</v>
      </c>
      <c r="C11" s="324" t="s">
        <v>260</v>
      </c>
      <c r="D11" s="197">
        <v>1</v>
      </c>
      <c r="E11" s="197">
        <v>120</v>
      </c>
      <c r="F11" s="276">
        <f t="shared" ref="F11:F74" si="0">M11/$J$3</f>
        <v>2.6530612244897958</v>
      </c>
      <c r="G11" s="278">
        <f t="shared" ref="G11:G74" si="1">F11*E11</f>
        <v>318.36734693877548</v>
      </c>
      <c r="H11" s="279">
        <f t="shared" ref="H11:H74" si="2">N11/$J$3</f>
        <v>1.0204081632653061</v>
      </c>
      <c r="I11" s="278">
        <f t="shared" ref="I11:I74" si="3">H11*E11</f>
        <v>122.44897959183673</v>
      </c>
      <c r="J11" s="280">
        <f t="shared" ref="J11:J74" si="4">G11+I11</f>
        <v>440.81632653061223</v>
      </c>
      <c r="K11" s="281">
        <f t="shared" ref="K11:K74" si="5">J11/E11</f>
        <v>3.6734693877551021</v>
      </c>
      <c r="L11" s="114"/>
      <c r="M11" s="325">
        <v>6.5</v>
      </c>
      <c r="N11" s="325">
        <v>2.5</v>
      </c>
      <c r="O11" s="8"/>
      <c r="P11" s="326"/>
      <c r="Q11" s="327"/>
    </row>
    <row r="12" spans="1:17">
      <c r="A12" s="184">
        <f>A11+1</f>
        <v>2</v>
      </c>
      <c r="B12" s="268" t="s">
        <v>365</v>
      </c>
      <c r="C12" s="324" t="s">
        <v>260</v>
      </c>
      <c r="D12" s="197">
        <v>1</v>
      </c>
      <c r="E12" s="197">
        <v>10</v>
      </c>
      <c r="F12" s="276">
        <f t="shared" si="0"/>
        <v>1.7346938775510203</v>
      </c>
      <c r="G12" s="278">
        <f t="shared" si="1"/>
        <v>17.346938775510203</v>
      </c>
      <c r="H12" s="279">
        <f t="shared" si="2"/>
        <v>1.0204081632653061</v>
      </c>
      <c r="I12" s="278">
        <f t="shared" si="3"/>
        <v>10.204081632653061</v>
      </c>
      <c r="J12" s="280">
        <f t="shared" si="4"/>
        <v>27.551020408163264</v>
      </c>
      <c r="K12" s="281">
        <f t="shared" si="5"/>
        <v>2.7551020408163263</v>
      </c>
      <c r="L12" s="114"/>
      <c r="M12" s="325">
        <v>4.25</v>
      </c>
      <c r="N12" s="325">
        <v>2.5</v>
      </c>
      <c r="O12" s="8"/>
      <c r="P12" s="326"/>
      <c r="Q12" s="327"/>
    </row>
    <row r="13" spans="1:17">
      <c r="A13" s="184">
        <f t="shared" ref="A13:A75" si="6">A12+1</f>
        <v>3</v>
      </c>
      <c r="B13" s="268" t="s">
        <v>366</v>
      </c>
      <c r="C13" s="324" t="s">
        <v>260</v>
      </c>
      <c r="D13" s="197">
        <v>1</v>
      </c>
      <c r="E13" s="197">
        <v>15</v>
      </c>
      <c r="F13" s="276">
        <f t="shared" si="0"/>
        <v>1.0204081632653061</v>
      </c>
      <c r="G13" s="278">
        <f t="shared" si="1"/>
        <v>15.306122448979592</v>
      </c>
      <c r="H13" s="279">
        <f t="shared" si="2"/>
        <v>0.51020408163265307</v>
      </c>
      <c r="I13" s="278">
        <f t="shared" si="3"/>
        <v>7.6530612244897958</v>
      </c>
      <c r="J13" s="280">
        <f t="shared" si="4"/>
        <v>22.959183673469386</v>
      </c>
      <c r="K13" s="281">
        <f t="shared" si="5"/>
        <v>1.5306122448979591</v>
      </c>
      <c r="L13" s="114"/>
      <c r="M13" s="325">
        <v>2.5</v>
      </c>
      <c r="N13" s="325">
        <v>1.25</v>
      </c>
      <c r="O13" s="8"/>
      <c r="P13" s="326"/>
      <c r="Q13" s="327"/>
    </row>
    <row r="14" spans="1:17">
      <c r="A14" s="184">
        <f t="shared" si="6"/>
        <v>4</v>
      </c>
      <c r="B14" s="268" t="s">
        <v>367</v>
      </c>
      <c r="C14" s="324" t="s">
        <v>260</v>
      </c>
      <c r="D14" s="197">
        <v>1</v>
      </c>
      <c r="E14" s="197">
        <v>18</v>
      </c>
      <c r="F14" s="276">
        <f t="shared" si="0"/>
        <v>0.91836734693877542</v>
      </c>
      <c r="G14" s="278">
        <f t="shared" si="1"/>
        <v>16.530612244897959</v>
      </c>
      <c r="H14" s="279">
        <f t="shared" si="2"/>
        <v>0.51020408163265307</v>
      </c>
      <c r="I14" s="278">
        <f t="shared" si="3"/>
        <v>9.183673469387756</v>
      </c>
      <c r="J14" s="280">
        <f t="shared" si="4"/>
        <v>25.714285714285715</v>
      </c>
      <c r="K14" s="281">
        <f t="shared" si="5"/>
        <v>1.4285714285714286</v>
      </c>
      <c r="L14" s="114"/>
      <c r="M14" s="325">
        <v>2.25</v>
      </c>
      <c r="N14" s="325">
        <v>1.25</v>
      </c>
      <c r="O14" s="8"/>
      <c r="P14" s="326"/>
      <c r="Q14" s="327"/>
    </row>
    <row r="15" spans="1:17">
      <c r="A15" s="184">
        <f t="shared" si="6"/>
        <v>5</v>
      </c>
      <c r="B15" s="268" t="s">
        <v>368</v>
      </c>
      <c r="C15" s="324" t="s">
        <v>260</v>
      </c>
      <c r="D15" s="197">
        <v>1</v>
      </c>
      <c r="E15" s="197">
        <v>40</v>
      </c>
      <c r="F15" s="276">
        <f t="shared" si="0"/>
        <v>0.71428571428571419</v>
      </c>
      <c r="G15" s="278">
        <f t="shared" si="1"/>
        <v>28.571428571428569</v>
      </c>
      <c r="H15" s="279">
        <f t="shared" si="2"/>
        <v>0.51020408163265307</v>
      </c>
      <c r="I15" s="278">
        <f t="shared" si="3"/>
        <v>20.408163265306122</v>
      </c>
      <c r="J15" s="280">
        <f t="shared" si="4"/>
        <v>48.979591836734691</v>
      </c>
      <c r="K15" s="281">
        <f t="shared" si="5"/>
        <v>1.2244897959183674</v>
      </c>
      <c r="L15" s="114"/>
      <c r="M15" s="325">
        <v>1.75</v>
      </c>
      <c r="N15" s="325">
        <v>1.25</v>
      </c>
      <c r="O15" s="8"/>
      <c r="P15" s="326"/>
      <c r="Q15" s="327"/>
    </row>
    <row r="16" spans="1:17">
      <c r="A16" s="184">
        <f t="shared" si="6"/>
        <v>6</v>
      </c>
      <c r="B16" s="268" t="s">
        <v>369</v>
      </c>
      <c r="C16" s="324" t="s">
        <v>260</v>
      </c>
      <c r="D16" s="197">
        <v>1</v>
      </c>
      <c r="E16" s="197">
        <v>453</v>
      </c>
      <c r="F16" s="276">
        <f t="shared" si="0"/>
        <v>0.71428571428571419</v>
      </c>
      <c r="G16" s="278">
        <f t="shared" si="1"/>
        <v>323.57142857142856</v>
      </c>
      <c r="H16" s="279">
        <f t="shared" si="2"/>
        <v>0.51020408163265307</v>
      </c>
      <c r="I16" s="278">
        <f t="shared" si="3"/>
        <v>231.12244897959184</v>
      </c>
      <c r="J16" s="280">
        <f t="shared" si="4"/>
        <v>554.69387755102036</v>
      </c>
      <c r="K16" s="281">
        <f t="shared" si="5"/>
        <v>1.2244897959183672</v>
      </c>
      <c r="L16" s="114"/>
      <c r="M16" s="325">
        <v>1.75</v>
      </c>
      <c r="N16" s="325">
        <v>1.25</v>
      </c>
      <c r="O16" s="8"/>
      <c r="P16" s="326"/>
      <c r="Q16" s="327"/>
    </row>
    <row r="17" spans="1:17">
      <c r="A17" s="184">
        <f t="shared" si="6"/>
        <v>7</v>
      </c>
      <c r="B17" s="268" t="s">
        <v>370</v>
      </c>
      <c r="C17" s="324" t="s">
        <v>260</v>
      </c>
      <c r="D17" s="197">
        <v>1</v>
      </c>
      <c r="E17" s="197">
        <v>12</v>
      </c>
      <c r="F17" s="276">
        <f t="shared" si="0"/>
        <v>3.4693877551020407</v>
      </c>
      <c r="G17" s="278">
        <f t="shared" si="1"/>
        <v>41.632653061224488</v>
      </c>
      <c r="H17" s="279">
        <f t="shared" si="2"/>
        <v>1.0204081632653061</v>
      </c>
      <c r="I17" s="278">
        <f t="shared" si="3"/>
        <v>12.244897959183675</v>
      </c>
      <c r="J17" s="280">
        <f t="shared" si="4"/>
        <v>53.877551020408163</v>
      </c>
      <c r="K17" s="281">
        <f t="shared" si="5"/>
        <v>4.4897959183673466</v>
      </c>
      <c r="L17" s="114"/>
      <c r="M17" s="325">
        <v>8.5</v>
      </c>
      <c r="N17" s="325">
        <v>2.5</v>
      </c>
      <c r="O17" s="8"/>
      <c r="P17" s="326"/>
      <c r="Q17" s="327"/>
    </row>
    <row r="18" spans="1:17">
      <c r="A18" s="184">
        <f t="shared" si="6"/>
        <v>8</v>
      </c>
      <c r="B18" s="268" t="s">
        <v>371</v>
      </c>
      <c r="C18" s="324" t="s">
        <v>260</v>
      </c>
      <c r="D18" s="197">
        <v>1</v>
      </c>
      <c r="E18" s="197">
        <v>25</v>
      </c>
      <c r="F18" s="276">
        <f t="shared" si="0"/>
        <v>2.5510204081632653</v>
      </c>
      <c r="G18" s="278">
        <f t="shared" si="1"/>
        <v>63.775510204081634</v>
      </c>
      <c r="H18" s="279">
        <f t="shared" si="2"/>
        <v>1.0204081632653061</v>
      </c>
      <c r="I18" s="278">
        <f t="shared" si="3"/>
        <v>25.510204081632654</v>
      </c>
      <c r="J18" s="280">
        <f t="shared" si="4"/>
        <v>89.285714285714292</v>
      </c>
      <c r="K18" s="281">
        <f t="shared" si="5"/>
        <v>3.5714285714285716</v>
      </c>
      <c r="L18" s="114"/>
      <c r="M18" s="325">
        <v>6.25</v>
      </c>
      <c r="N18" s="325">
        <v>2.5</v>
      </c>
      <c r="O18" s="8"/>
      <c r="P18" s="326"/>
      <c r="Q18" s="327"/>
    </row>
    <row r="19" spans="1:17">
      <c r="A19" s="184">
        <f t="shared" si="6"/>
        <v>9</v>
      </c>
      <c r="B19" s="268" t="s">
        <v>372</v>
      </c>
      <c r="C19" s="324" t="s">
        <v>260</v>
      </c>
      <c r="D19" s="197">
        <v>1</v>
      </c>
      <c r="E19" s="197">
        <v>35</v>
      </c>
      <c r="F19" s="276">
        <f t="shared" si="0"/>
        <v>1.6326530612244896</v>
      </c>
      <c r="G19" s="278">
        <f t="shared" si="1"/>
        <v>57.142857142857139</v>
      </c>
      <c r="H19" s="279">
        <f t="shared" si="2"/>
        <v>0.51020408163265307</v>
      </c>
      <c r="I19" s="278">
        <f t="shared" si="3"/>
        <v>17.857142857142858</v>
      </c>
      <c r="J19" s="280">
        <f t="shared" si="4"/>
        <v>75</v>
      </c>
      <c r="K19" s="281">
        <f t="shared" si="5"/>
        <v>2.1428571428571428</v>
      </c>
      <c r="L19" s="114"/>
      <c r="M19" s="325">
        <v>4</v>
      </c>
      <c r="N19" s="325">
        <v>1.25</v>
      </c>
      <c r="O19" s="8"/>
      <c r="P19" s="326"/>
      <c r="Q19" s="327"/>
    </row>
    <row r="20" spans="1:17">
      <c r="A20" s="184">
        <f t="shared" si="6"/>
        <v>10</v>
      </c>
      <c r="B20" s="268" t="s">
        <v>373</v>
      </c>
      <c r="C20" s="324" t="s">
        <v>260</v>
      </c>
      <c r="D20" s="197">
        <v>1</v>
      </c>
      <c r="E20" s="197">
        <v>15</v>
      </c>
      <c r="F20" s="276">
        <f t="shared" si="0"/>
        <v>1.0204081632653061</v>
      </c>
      <c r="G20" s="278">
        <f t="shared" si="1"/>
        <v>15.306122448979592</v>
      </c>
      <c r="H20" s="279">
        <f t="shared" si="2"/>
        <v>0.51020408163265307</v>
      </c>
      <c r="I20" s="278">
        <f t="shared" si="3"/>
        <v>7.6530612244897958</v>
      </c>
      <c r="J20" s="280">
        <f t="shared" si="4"/>
        <v>22.959183673469386</v>
      </c>
      <c r="K20" s="281">
        <f t="shared" si="5"/>
        <v>1.5306122448979591</v>
      </c>
      <c r="L20" s="114"/>
      <c r="M20" s="325">
        <v>2.5</v>
      </c>
      <c r="N20" s="325">
        <v>1.25</v>
      </c>
      <c r="O20" s="8"/>
      <c r="P20" s="326"/>
      <c r="Q20" s="327"/>
    </row>
    <row r="21" spans="1:17">
      <c r="A21" s="184">
        <f t="shared" si="6"/>
        <v>11</v>
      </c>
      <c r="B21" s="268" t="s">
        <v>374</v>
      </c>
      <c r="C21" s="324" t="s">
        <v>260</v>
      </c>
      <c r="D21" s="197">
        <v>1</v>
      </c>
      <c r="E21" s="197">
        <v>45</v>
      </c>
      <c r="F21" s="276">
        <f t="shared" si="0"/>
        <v>0.81632653061224481</v>
      </c>
      <c r="G21" s="278">
        <f t="shared" si="1"/>
        <v>36.734693877551017</v>
      </c>
      <c r="H21" s="279">
        <f t="shared" si="2"/>
        <v>0.51020408163265307</v>
      </c>
      <c r="I21" s="278">
        <f t="shared" si="3"/>
        <v>22.95918367346939</v>
      </c>
      <c r="J21" s="280">
        <f t="shared" si="4"/>
        <v>59.693877551020407</v>
      </c>
      <c r="K21" s="281">
        <f t="shared" si="5"/>
        <v>1.3265306122448979</v>
      </c>
      <c r="L21" s="114"/>
      <c r="M21" s="325">
        <v>2</v>
      </c>
      <c r="N21" s="325">
        <v>1.25</v>
      </c>
      <c r="O21" s="8"/>
      <c r="P21" s="326"/>
      <c r="Q21" s="327"/>
    </row>
    <row r="22" spans="1:17">
      <c r="A22" s="184">
        <f t="shared" si="6"/>
        <v>12</v>
      </c>
      <c r="B22" s="268" t="s">
        <v>375</v>
      </c>
      <c r="C22" s="324" t="s">
        <v>260</v>
      </c>
      <c r="D22" s="197">
        <v>1</v>
      </c>
      <c r="E22" s="197">
        <v>324</v>
      </c>
      <c r="F22" s="276">
        <f t="shared" si="0"/>
        <v>0.81632653061224481</v>
      </c>
      <c r="G22" s="278">
        <f t="shared" si="1"/>
        <v>264.48979591836729</v>
      </c>
      <c r="H22" s="279">
        <f t="shared" si="2"/>
        <v>0.51020408163265307</v>
      </c>
      <c r="I22" s="278">
        <f t="shared" si="3"/>
        <v>165.30612244897961</v>
      </c>
      <c r="J22" s="280">
        <f t="shared" si="4"/>
        <v>429.79591836734687</v>
      </c>
      <c r="K22" s="281">
        <f t="shared" si="5"/>
        <v>1.3265306122448977</v>
      </c>
      <c r="L22" s="114"/>
      <c r="M22" s="325">
        <v>2</v>
      </c>
      <c r="N22" s="325">
        <v>1.25</v>
      </c>
      <c r="O22" s="8"/>
      <c r="P22" s="326"/>
      <c r="Q22" s="327"/>
    </row>
    <row r="23" spans="1:17">
      <c r="A23" s="184">
        <f t="shared" si="6"/>
        <v>13</v>
      </c>
      <c r="B23" s="268" t="s">
        <v>376</v>
      </c>
      <c r="C23" s="324" t="s">
        <v>260</v>
      </c>
      <c r="D23" s="197">
        <v>1</v>
      </c>
      <c r="E23" s="197">
        <v>120</v>
      </c>
      <c r="F23" s="189">
        <f t="shared" si="0"/>
        <v>5.5102040816326525</v>
      </c>
      <c r="G23" s="190">
        <f t="shared" si="1"/>
        <v>661.22448979591832</v>
      </c>
      <c r="H23" s="191">
        <f t="shared" si="2"/>
        <v>3.0612244897959182</v>
      </c>
      <c r="I23" s="190">
        <f t="shared" si="3"/>
        <v>367.34693877551018</v>
      </c>
      <c r="J23" s="192">
        <f t="shared" si="4"/>
        <v>1028.5714285714284</v>
      </c>
      <c r="K23" s="265">
        <f t="shared" si="5"/>
        <v>8.5714285714285712</v>
      </c>
      <c r="L23" s="8"/>
      <c r="M23" s="328">
        <v>13.5</v>
      </c>
      <c r="N23" s="328">
        <v>7.5</v>
      </c>
      <c r="O23" s="8"/>
      <c r="P23" s="326"/>
      <c r="Q23" s="327"/>
    </row>
    <row r="24" spans="1:17">
      <c r="A24" s="184">
        <f t="shared" si="6"/>
        <v>14</v>
      </c>
      <c r="B24" s="268" t="s">
        <v>377</v>
      </c>
      <c r="C24" s="324" t="s">
        <v>260</v>
      </c>
      <c r="D24" s="197">
        <v>1</v>
      </c>
      <c r="E24" s="197">
        <v>80</v>
      </c>
      <c r="F24" s="189">
        <f t="shared" si="0"/>
        <v>2.8571428571428568</v>
      </c>
      <c r="G24" s="190">
        <f t="shared" si="1"/>
        <v>228.57142857142856</v>
      </c>
      <c r="H24" s="191">
        <f t="shared" si="2"/>
        <v>3.0612244897959182</v>
      </c>
      <c r="I24" s="190">
        <f t="shared" si="3"/>
        <v>244.89795918367346</v>
      </c>
      <c r="J24" s="192">
        <f t="shared" si="4"/>
        <v>473.46938775510205</v>
      </c>
      <c r="K24" s="265">
        <f t="shared" si="5"/>
        <v>5.9183673469387754</v>
      </c>
      <c r="L24" s="8"/>
      <c r="M24" s="328">
        <v>7</v>
      </c>
      <c r="N24" s="328">
        <v>7.5</v>
      </c>
      <c r="O24" s="8"/>
      <c r="P24" s="326"/>
      <c r="Q24" s="327"/>
    </row>
    <row r="25" spans="1:17">
      <c r="A25" s="184">
        <f t="shared" si="6"/>
        <v>15</v>
      </c>
      <c r="B25" s="268" t="s">
        <v>378</v>
      </c>
      <c r="C25" s="324" t="s">
        <v>20</v>
      </c>
      <c r="D25" s="197">
        <v>1</v>
      </c>
      <c r="E25" s="197">
        <v>14</v>
      </c>
      <c r="F25" s="189">
        <f t="shared" si="0"/>
        <v>177.55102040816325</v>
      </c>
      <c r="G25" s="190">
        <f t="shared" si="1"/>
        <v>2485.7142857142853</v>
      </c>
      <c r="H25" s="191">
        <f t="shared" si="2"/>
        <v>24.489795918367346</v>
      </c>
      <c r="I25" s="190">
        <f t="shared" si="3"/>
        <v>342.85714285714283</v>
      </c>
      <c r="J25" s="192">
        <f t="shared" si="4"/>
        <v>2828.571428571428</v>
      </c>
      <c r="K25" s="265">
        <f t="shared" si="5"/>
        <v>202.04081632653057</v>
      </c>
      <c r="L25" s="8"/>
      <c r="M25" s="325">
        <v>435</v>
      </c>
      <c r="N25" s="325">
        <v>60</v>
      </c>
      <c r="O25" s="8"/>
      <c r="P25" s="283"/>
      <c r="Q25" s="327"/>
    </row>
    <row r="26" spans="1:17">
      <c r="A26" s="184">
        <f t="shared" si="6"/>
        <v>16</v>
      </c>
      <c r="B26" s="268" t="s">
        <v>379</v>
      </c>
      <c r="C26" s="324" t="s">
        <v>20</v>
      </c>
      <c r="D26" s="197">
        <v>1</v>
      </c>
      <c r="E26" s="197">
        <v>2</v>
      </c>
      <c r="F26" s="189">
        <f t="shared" si="0"/>
        <v>6470.408163265306</v>
      </c>
      <c r="G26" s="190">
        <f>F26*E26</f>
        <v>12940.816326530612</v>
      </c>
      <c r="H26" s="191">
        <f t="shared" si="2"/>
        <v>122.44897959183673</v>
      </c>
      <c r="I26" s="190">
        <f t="shared" si="3"/>
        <v>244.89795918367346</v>
      </c>
      <c r="J26" s="192">
        <f t="shared" si="4"/>
        <v>13185.714285714286</v>
      </c>
      <c r="K26" s="265">
        <f t="shared" si="5"/>
        <v>6592.8571428571431</v>
      </c>
      <c r="L26" s="8"/>
      <c r="M26" s="328">
        <v>15852.5</v>
      </c>
      <c r="N26" s="328">
        <v>300</v>
      </c>
      <c r="O26" s="8"/>
      <c r="P26" s="266"/>
      <c r="Q26" s="327"/>
    </row>
    <row r="27" spans="1:17">
      <c r="A27" s="184">
        <f t="shared" si="6"/>
        <v>17</v>
      </c>
      <c r="B27" s="268" t="s">
        <v>380</v>
      </c>
      <c r="C27" s="324" t="s">
        <v>20</v>
      </c>
      <c r="D27" s="197">
        <v>1</v>
      </c>
      <c r="E27" s="197">
        <v>2</v>
      </c>
      <c r="F27" s="189">
        <f t="shared" si="0"/>
        <v>420.40816326530609</v>
      </c>
      <c r="G27" s="190">
        <f t="shared" si="1"/>
        <v>840.81632653061217</v>
      </c>
      <c r="H27" s="191">
        <f t="shared" si="2"/>
        <v>122.44897959183673</v>
      </c>
      <c r="I27" s="190">
        <f t="shared" si="3"/>
        <v>244.89795918367346</v>
      </c>
      <c r="J27" s="192">
        <f t="shared" si="4"/>
        <v>1085.7142857142856</v>
      </c>
      <c r="K27" s="265">
        <f t="shared" si="5"/>
        <v>542.85714285714278</v>
      </c>
      <c r="L27" s="8"/>
      <c r="M27" s="328">
        <v>1030</v>
      </c>
      <c r="N27" s="328">
        <v>300</v>
      </c>
      <c r="O27" s="8"/>
      <c r="P27" s="266"/>
      <c r="Q27" s="329"/>
    </row>
    <row r="28" spans="1:17">
      <c r="A28" s="184">
        <f t="shared" si="6"/>
        <v>18</v>
      </c>
      <c r="B28" s="268" t="s">
        <v>381</v>
      </c>
      <c r="C28" s="324" t="s">
        <v>20</v>
      </c>
      <c r="D28" s="197">
        <v>1</v>
      </c>
      <c r="E28" s="197">
        <v>2</v>
      </c>
      <c r="F28" s="189">
        <f t="shared" si="0"/>
        <v>133.67346938775509</v>
      </c>
      <c r="G28" s="190">
        <f t="shared" si="1"/>
        <v>267.34693877551018</v>
      </c>
      <c r="H28" s="191">
        <f t="shared" si="2"/>
        <v>91.836734693877546</v>
      </c>
      <c r="I28" s="190">
        <f t="shared" si="3"/>
        <v>183.67346938775509</v>
      </c>
      <c r="J28" s="192">
        <f t="shared" si="4"/>
        <v>451.0204081632653</v>
      </c>
      <c r="K28" s="265">
        <f t="shared" si="5"/>
        <v>225.51020408163265</v>
      </c>
      <c r="L28" s="8"/>
      <c r="M28" s="328">
        <v>327.5</v>
      </c>
      <c r="N28" s="328">
        <v>225</v>
      </c>
      <c r="O28" s="8"/>
      <c r="P28" s="266"/>
      <c r="Q28" s="329"/>
    </row>
    <row r="29" spans="1:17">
      <c r="A29" s="184">
        <f>A28+1</f>
        <v>19</v>
      </c>
      <c r="B29" s="268" t="s">
        <v>382</v>
      </c>
      <c r="C29" s="324" t="s">
        <v>20</v>
      </c>
      <c r="D29" s="197">
        <v>1</v>
      </c>
      <c r="E29" s="197">
        <v>5</v>
      </c>
      <c r="F29" s="189">
        <f t="shared" si="0"/>
        <v>106.12244897959182</v>
      </c>
      <c r="G29" s="190">
        <f t="shared" si="1"/>
        <v>530.61224489795916</v>
      </c>
      <c r="H29" s="191">
        <f t="shared" si="2"/>
        <v>13.265306122448978</v>
      </c>
      <c r="I29" s="190">
        <f t="shared" si="3"/>
        <v>66.326530612244895</v>
      </c>
      <c r="J29" s="192">
        <f t="shared" si="4"/>
        <v>596.9387755102041</v>
      </c>
      <c r="K29" s="265">
        <f t="shared" si="5"/>
        <v>119.38775510204081</v>
      </c>
      <c r="L29" s="8"/>
      <c r="M29" s="328">
        <v>260</v>
      </c>
      <c r="N29" s="328">
        <v>32.5</v>
      </c>
      <c r="O29" s="8"/>
      <c r="P29" s="266"/>
      <c r="Q29" s="329"/>
    </row>
    <row r="30" spans="1:17">
      <c r="A30" s="184">
        <f>A28+1</f>
        <v>19</v>
      </c>
      <c r="B30" s="268" t="s">
        <v>383</v>
      </c>
      <c r="C30" s="324" t="s">
        <v>20</v>
      </c>
      <c r="D30" s="197">
        <v>1</v>
      </c>
      <c r="E30" s="197">
        <v>10</v>
      </c>
      <c r="F30" s="276">
        <f t="shared" si="0"/>
        <v>12.244897959183673</v>
      </c>
      <c r="G30" s="278">
        <f t="shared" si="1"/>
        <v>122.44897959183673</v>
      </c>
      <c r="H30" s="279">
        <f t="shared" si="2"/>
        <v>5.1020408163265305</v>
      </c>
      <c r="I30" s="278">
        <f t="shared" si="3"/>
        <v>51.020408163265301</v>
      </c>
      <c r="J30" s="280">
        <f t="shared" si="4"/>
        <v>173.46938775510205</v>
      </c>
      <c r="K30" s="281">
        <f t="shared" si="5"/>
        <v>17.346938775510203</v>
      </c>
      <c r="L30" s="114"/>
      <c r="M30" s="325">
        <v>30</v>
      </c>
      <c r="N30" s="325">
        <v>12.5</v>
      </c>
      <c r="O30" s="8"/>
      <c r="P30" s="326"/>
      <c r="Q30" s="329"/>
    </row>
    <row r="31" spans="1:17">
      <c r="A31" s="184">
        <f>A29+1</f>
        <v>20</v>
      </c>
      <c r="B31" s="268" t="s">
        <v>384</v>
      </c>
      <c r="C31" s="324" t="s">
        <v>20</v>
      </c>
      <c r="D31" s="197">
        <v>1</v>
      </c>
      <c r="E31" s="197">
        <v>1</v>
      </c>
      <c r="F31" s="276">
        <f t="shared" si="0"/>
        <v>7.9591836734693873</v>
      </c>
      <c r="G31" s="278">
        <f t="shared" si="1"/>
        <v>7.9591836734693873</v>
      </c>
      <c r="H31" s="279">
        <f t="shared" si="2"/>
        <v>5.1020408163265305</v>
      </c>
      <c r="I31" s="278">
        <f t="shared" si="3"/>
        <v>5.1020408163265305</v>
      </c>
      <c r="J31" s="280">
        <f t="shared" si="4"/>
        <v>13.061224489795919</v>
      </c>
      <c r="K31" s="281">
        <f t="shared" si="5"/>
        <v>13.061224489795919</v>
      </c>
      <c r="L31" s="114"/>
      <c r="M31" s="325">
        <v>19.5</v>
      </c>
      <c r="N31" s="325">
        <v>12.5</v>
      </c>
      <c r="O31" s="8"/>
      <c r="P31" s="326"/>
      <c r="Q31" s="329"/>
    </row>
    <row r="32" spans="1:17">
      <c r="A32" s="184">
        <f>A31+1</f>
        <v>21</v>
      </c>
      <c r="B32" s="268" t="s">
        <v>385</v>
      </c>
      <c r="C32" s="324" t="s">
        <v>20</v>
      </c>
      <c r="D32" s="197">
        <v>1</v>
      </c>
      <c r="E32" s="197">
        <v>3</v>
      </c>
      <c r="F32" s="276">
        <f t="shared" si="0"/>
        <v>5.7142857142857135</v>
      </c>
      <c r="G32" s="278">
        <f t="shared" si="1"/>
        <v>17.142857142857139</v>
      </c>
      <c r="H32" s="279">
        <f t="shared" si="2"/>
        <v>5.1020408163265305</v>
      </c>
      <c r="I32" s="278">
        <f t="shared" si="3"/>
        <v>15.306122448979592</v>
      </c>
      <c r="J32" s="280">
        <f t="shared" si="4"/>
        <v>32.448979591836732</v>
      </c>
      <c r="K32" s="281">
        <f t="shared" si="5"/>
        <v>10.816326530612244</v>
      </c>
      <c r="L32" s="114"/>
      <c r="M32" s="325">
        <v>14</v>
      </c>
      <c r="N32" s="325">
        <v>12.5</v>
      </c>
      <c r="O32" s="8"/>
      <c r="P32" s="326"/>
      <c r="Q32" s="329"/>
    </row>
    <row r="33" spans="1:17">
      <c r="A33" s="184">
        <f>A31+1</f>
        <v>21</v>
      </c>
      <c r="B33" s="268" t="s">
        <v>386</v>
      </c>
      <c r="C33" s="324" t="s">
        <v>20</v>
      </c>
      <c r="D33" s="197">
        <v>1</v>
      </c>
      <c r="E33" s="197">
        <v>16</v>
      </c>
      <c r="F33" s="276">
        <f t="shared" si="0"/>
        <v>4.4897959183673466</v>
      </c>
      <c r="G33" s="278">
        <f t="shared" si="1"/>
        <v>71.836734693877546</v>
      </c>
      <c r="H33" s="279">
        <f t="shared" si="2"/>
        <v>5.1020408163265305</v>
      </c>
      <c r="I33" s="278">
        <f t="shared" si="3"/>
        <v>81.632653061224488</v>
      </c>
      <c r="J33" s="280">
        <f t="shared" si="4"/>
        <v>153.46938775510205</v>
      </c>
      <c r="K33" s="281">
        <f t="shared" si="5"/>
        <v>9.591836734693878</v>
      </c>
      <c r="L33" s="114"/>
      <c r="M33" s="325">
        <v>11</v>
      </c>
      <c r="N33" s="325">
        <v>12.5</v>
      </c>
      <c r="O33" s="8"/>
      <c r="P33" s="326"/>
      <c r="Q33" s="329"/>
    </row>
    <row r="34" spans="1:17">
      <c r="A34" s="184">
        <f>A32+1</f>
        <v>22</v>
      </c>
      <c r="B34" s="268" t="s">
        <v>387</v>
      </c>
      <c r="C34" s="324" t="s">
        <v>20</v>
      </c>
      <c r="D34" s="197">
        <v>1</v>
      </c>
      <c r="E34" s="197">
        <v>15</v>
      </c>
      <c r="F34" s="276">
        <f t="shared" si="0"/>
        <v>2.3469387755102038</v>
      </c>
      <c r="G34" s="278">
        <f t="shared" si="1"/>
        <v>35.204081632653057</v>
      </c>
      <c r="H34" s="279">
        <f t="shared" si="2"/>
        <v>3.0612244897959182</v>
      </c>
      <c r="I34" s="278">
        <f t="shared" si="3"/>
        <v>45.918367346938773</v>
      </c>
      <c r="J34" s="280">
        <f t="shared" si="4"/>
        <v>81.122448979591837</v>
      </c>
      <c r="K34" s="281">
        <f t="shared" si="5"/>
        <v>5.4081632653061229</v>
      </c>
      <c r="L34" s="114"/>
      <c r="M34" s="325">
        <v>5.75</v>
      </c>
      <c r="N34" s="325">
        <v>7.5</v>
      </c>
      <c r="O34" s="8"/>
      <c r="P34" s="326"/>
      <c r="Q34" s="329"/>
    </row>
    <row r="35" spans="1:17">
      <c r="A35" s="184">
        <f>A34+1</f>
        <v>23</v>
      </c>
      <c r="B35" s="268" t="s">
        <v>388</v>
      </c>
      <c r="C35" s="324" t="s">
        <v>20</v>
      </c>
      <c r="D35" s="197">
        <v>1</v>
      </c>
      <c r="E35" s="197">
        <v>187</v>
      </c>
      <c r="F35" s="276">
        <f t="shared" si="0"/>
        <v>2.3469387755102038</v>
      </c>
      <c r="G35" s="278">
        <f t="shared" si="1"/>
        <v>438.87755102040813</v>
      </c>
      <c r="H35" s="279">
        <f t="shared" si="2"/>
        <v>3.0612244897959182</v>
      </c>
      <c r="I35" s="278">
        <f t="shared" si="3"/>
        <v>572.44897959183675</v>
      </c>
      <c r="J35" s="280">
        <f t="shared" si="4"/>
        <v>1011.3265306122448</v>
      </c>
      <c r="K35" s="281">
        <f t="shared" si="5"/>
        <v>5.408163265306122</v>
      </c>
      <c r="L35" s="114"/>
      <c r="M35" s="325">
        <v>5.75</v>
      </c>
      <c r="N35" s="325">
        <v>7.5</v>
      </c>
      <c r="O35" s="8"/>
      <c r="P35" s="326"/>
      <c r="Q35" s="329"/>
    </row>
    <row r="36" spans="1:17">
      <c r="A36" s="184">
        <f>A29+1</f>
        <v>20</v>
      </c>
      <c r="B36" s="268" t="s">
        <v>389</v>
      </c>
      <c r="C36" s="324" t="s">
        <v>20</v>
      </c>
      <c r="D36" s="197">
        <v>1</v>
      </c>
      <c r="E36" s="197">
        <v>30</v>
      </c>
      <c r="F36" s="189">
        <f t="shared" si="0"/>
        <v>48.979591836734691</v>
      </c>
      <c r="G36" s="190">
        <f t="shared" si="1"/>
        <v>1469.3877551020407</v>
      </c>
      <c r="H36" s="191">
        <f t="shared" si="2"/>
        <v>12.244897959183673</v>
      </c>
      <c r="I36" s="190">
        <f t="shared" si="3"/>
        <v>367.34693877551018</v>
      </c>
      <c r="J36" s="192">
        <f t="shared" si="4"/>
        <v>1836.7346938775509</v>
      </c>
      <c r="K36" s="265">
        <f t="shared" si="5"/>
        <v>61.224489795918359</v>
      </c>
      <c r="L36" s="8"/>
      <c r="M36" s="325">
        <v>120</v>
      </c>
      <c r="N36" s="325">
        <v>30</v>
      </c>
      <c r="O36" s="8"/>
      <c r="P36" s="326"/>
      <c r="Q36" s="327"/>
    </row>
    <row r="37" spans="1:17">
      <c r="A37" s="184">
        <f t="shared" si="6"/>
        <v>21</v>
      </c>
      <c r="B37" s="268" t="s">
        <v>390</v>
      </c>
      <c r="C37" s="324" t="s">
        <v>20</v>
      </c>
      <c r="D37" s="197">
        <v>1</v>
      </c>
      <c r="E37" s="197">
        <v>46</v>
      </c>
      <c r="F37" s="189">
        <f t="shared" si="0"/>
        <v>21.73469387755102</v>
      </c>
      <c r="G37" s="190">
        <f t="shared" si="1"/>
        <v>999.79591836734699</v>
      </c>
      <c r="H37" s="191">
        <f t="shared" si="2"/>
        <v>13.265306122448978</v>
      </c>
      <c r="I37" s="190">
        <f t="shared" si="3"/>
        <v>610.20408163265301</v>
      </c>
      <c r="J37" s="192">
        <f t="shared" si="4"/>
        <v>1610</v>
      </c>
      <c r="K37" s="265">
        <f t="shared" si="5"/>
        <v>35</v>
      </c>
      <c r="L37" s="8"/>
      <c r="M37" s="325">
        <v>53.25</v>
      </c>
      <c r="N37" s="325">
        <v>32.5</v>
      </c>
      <c r="O37" s="8"/>
      <c r="P37" s="326"/>
      <c r="Q37" s="327"/>
    </row>
    <row r="38" spans="1:17">
      <c r="A38" s="184">
        <f>A37+1</f>
        <v>22</v>
      </c>
      <c r="B38" s="268" t="s">
        <v>391</v>
      </c>
      <c r="C38" s="324" t="s">
        <v>20</v>
      </c>
      <c r="D38" s="197">
        <v>1</v>
      </c>
      <c r="E38" s="197">
        <v>94</v>
      </c>
      <c r="F38" s="189">
        <f t="shared" si="0"/>
        <v>1.7346938775510203</v>
      </c>
      <c r="G38" s="190">
        <f t="shared" si="1"/>
        <v>163.0612244897959</v>
      </c>
      <c r="H38" s="191">
        <f t="shared" si="2"/>
        <v>0.51020408163265307</v>
      </c>
      <c r="I38" s="190">
        <f t="shared" si="3"/>
        <v>47.95918367346939</v>
      </c>
      <c r="J38" s="192">
        <f t="shared" si="4"/>
        <v>211.0204081632653</v>
      </c>
      <c r="K38" s="265">
        <f t="shared" si="5"/>
        <v>2.2448979591836733</v>
      </c>
      <c r="L38" s="8"/>
      <c r="M38" s="328">
        <v>4.25</v>
      </c>
      <c r="N38" s="328">
        <v>1.25</v>
      </c>
      <c r="O38" s="8"/>
      <c r="P38" s="326"/>
      <c r="Q38" s="329"/>
    </row>
    <row r="39" spans="1:17">
      <c r="A39" s="184">
        <f>A38+1</f>
        <v>23</v>
      </c>
      <c r="B39" s="268" t="s">
        <v>392</v>
      </c>
      <c r="C39" s="324" t="s">
        <v>20</v>
      </c>
      <c r="D39" s="197">
        <v>1</v>
      </c>
      <c r="E39" s="197">
        <v>210</v>
      </c>
      <c r="F39" s="189">
        <f t="shared" si="0"/>
        <v>1.5306122448979591</v>
      </c>
      <c r="G39" s="190">
        <f t="shared" si="1"/>
        <v>321.42857142857139</v>
      </c>
      <c r="H39" s="191">
        <f t="shared" si="2"/>
        <v>0.51020408163265307</v>
      </c>
      <c r="I39" s="190">
        <f t="shared" si="3"/>
        <v>107.14285714285714</v>
      </c>
      <c r="J39" s="192">
        <f t="shared" si="4"/>
        <v>428.57142857142856</v>
      </c>
      <c r="K39" s="265">
        <f t="shared" si="5"/>
        <v>2.0408163265306123</v>
      </c>
      <c r="L39" s="8"/>
      <c r="M39" s="328">
        <v>3.75</v>
      </c>
      <c r="N39" s="328">
        <v>1.25</v>
      </c>
      <c r="O39" s="8"/>
      <c r="P39" s="326"/>
      <c r="Q39" s="329"/>
    </row>
    <row r="40" spans="1:17">
      <c r="A40" s="184">
        <f>A39+1</f>
        <v>24</v>
      </c>
      <c r="B40" s="268" t="s">
        <v>393</v>
      </c>
      <c r="C40" s="324" t="s">
        <v>20</v>
      </c>
      <c r="D40" s="197">
        <v>1</v>
      </c>
      <c r="E40" s="197">
        <v>38</v>
      </c>
      <c r="F40" s="189">
        <f t="shared" si="0"/>
        <v>0.71428571428571419</v>
      </c>
      <c r="G40" s="190">
        <f t="shared" si="1"/>
        <v>27.142857142857139</v>
      </c>
      <c r="H40" s="191">
        <f t="shared" si="2"/>
        <v>0.51020408163265307</v>
      </c>
      <c r="I40" s="190">
        <f t="shared" si="3"/>
        <v>19.387755102040817</v>
      </c>
      <c r="J40" s="192">
        <f t="shared" si="4"/>
        <v>46.530612244897952</v>
      </c>
      <c r="K40" s="265">
        <f t="shared" si="5"/>
        <v>1.2244897959183672</v>
      </c>
      <c r="L40" s="8"/>
      <c r="M40" s="328">
        <v>1.75</v>
      </c>
      <c r="N40" s="328">
        <v>1.25</v>
      </c>
      <c r="O40" s="8"/>
      <c r="P40" s="326"/>
      <c r="Q40" s="329"/>
    </row>
    <row r="41" spans="1:17">
      <c r="A41" s="184">
        <f>A39+1</f>
        <v>24</v>
      </c>
      <c r="B41" s="268" t="s">
        <v>394</v>
      </c>
      <c r="C41" s="324" t="s">
        <v>20</v>
      </c>
      <c r="D41" s="197">
        <v>1</v>
      </c>
      <c r="E41" s="197">
        <v>125</v>
      </c>
      <c r="F41" s="189">
        <f t="shared" si="0"/>
        <v>0.2040816326530612</v>
      </c>
      <c r="G41" s="190">
        <f t="shared" si="1"/>
        <v>25.510204081632651</v>
      </c>
      <c r="H41" s="191">
        <f t="shared" si="2"/>
        <v>0.51020408163265307</v>
      </c>
      <c r="I41" s="190">
        <f t="shared" si="3"/>
        <v>63.775510204081634</v>
      </c>
      <c r="J41" s="192">
        <f t="shared" si="4"/>
        <v>89.285714285714278</v>
      </c>
      <c r="K41" s="265">
        <f t="shared" si="5"/>
        <v>0.71428571428571419</v>
      </c>
      <c r="L41" s="8"/>
      <c r="M41" s="328">
        <v>0.5</v>
      </c>
      <c r="N41" s="328">
        <v>1.25</v>
      </c>
      <c r="O41" s="8"/>
      <c r="P41" s="326"/>
      <c r="Q41" s="329"/>
    </row>
    <row r="42" spans="1:17">
      <c r="A42" s="184">
        <f t="shared" si="6"/>
        <v>25</v>
      </c>
      <c r="B42" s="268" t="s">
        <v>395</v>
      </c>
      <c r="C42" s="324" t="s">
        <v>20</v>
      </c>
      <c r="D42" s="197">
        <v>1</v>
      </c>
      <c r="E42" s="197">
        <v>163</v>
      </c>
      <c r="F42" s="189">
        <f t="shared" si="0"/>
        <v>1.8367346938775508</v>
      </c>
      <c r="G42" s="190">
        <f t="shared" si="1"/>
        <v>299.38775510204079</v>
      </c>
      <c r="H42" s="191">
        <f t="shared" si="2"/>
        <v>0.51020408163265307</v>
      </c>
      <c r="I42" s="190">
        <f t="shared" si="3"/>
        <v>83.163265306122454</v>
      </c>
      <c r="J42" s="192">
        <f t="shared" si="4"/>
        <v>382.55102040816325</v>
      </c>
      <c r="K42" s="265">
        <f t="shared" si="5"/>
        <v>2.3469387755102038</v>
      </c>
      <c r="L42" s="8"/>
      <c r="M42" s="328">
        <v>4.5</v>
      </c>
      <c r="N42" s="328">
        <v>1.25</v>
      </c>
      <c r="O42" s="8"/>
      <c r="P42" s="326"/>
      <c r="Q42" s="329"/>
    </row>
    <row r="43" spans="1:17">
      <c r="A43" s="184">
        <f t="shared" si="6"/>
        <v>26</v>
      </c>
      <c r="B43" s="268" t="s">
        <v>396</v>
      </c>
      <c r="C43" s="324" t="s">
        <v>20</v>
      </c>
      <c r="D43" s="197">
        <v>1</v>
      </c>
      <c r="E43" s="197">
        <v>456</v>
      </c>
      <c r="F43" s="189">
        <f t="shared" si="0"/>
        <v>1.4285714285714284</v>
      </c>
      <c r="G43" s="190">
        <f t="shared" si="1"/>
        <v>651.42857142857133</v>
      </c>
      <c r="H43" s="191">
        <f t="shared" si="2"/>
        <v>0.71428571428571419</v>
      </c>
      <c r="I43" s="190">
        <f t="shared" si="3"/>
        <v>325.71428571428567</v>
      </c>
      <c r="J43" s="192">
        <f t="shared" si="4"/>
        <v>977.142857142857</v>
      </c>
      <c r="K43" s="265">
        <f t="shared" si="5"/>
        <v>2.1428571428571423</v>
      </c>
      <c r="L43" s="8"/>
      <c r="M43" s="325">
        <v>3.5</v>
      </c>
      <c r="N43" s="325">
        <v>1.75</v>
      </c>
      <c r="O43" s="8"/>
      <c r="P43" s="283"/>
      <c r="Q43" s="329"/>
    </row>
    <row r="44" spans="1:17" ht="28.5" customHeight="1">
      <c r="A44" s="330">
        <f>A43+1</f>
        <v>27</v>
      </c>
      <c r="B44" s="267" t="s">
        <v>397</v>
      </c>
      <c r="C44" s="331" t="s">
        <v>20</v>
      </c>
      <c r="D44" s="332">
        <v>1</v>
      </c>
      <c r="E44" s="332">
        <v>1</v>
      </c>
      <c r="F44" s="333">
        <f t="shared" si="0"/>
        <v>10408.163265306122</v>
      </c>
      <c r="G44" s="334">
        <f t="shared" si="1"/>
        <v>10408.163265306122</v>
      </c>
      <c r="H44" s="335">
        <f t="shared" si="2"/>
        <v>612.24489795918362</v>
      </c>
      <c r="I44" s="334">
        <f t="shared" si="3"/>
        <v>612.24489795918362</v>
      </c>
      <c r="J44" s="336">
        <f t="shared" si="4"/>
        <v>11020.408163265307</v>
      </c>
      <c r="K44" s="337">
        <f t="shared" si="5"/>
        <v>11020.408163265307</v>
      </c>
      <c r="L44" s="115"/>
      <c r="M44" s="338">
        <v>25500</v>
      </c>
      <c r="N44" s="338">
        <v>1500</v>
      </c>
      <c r="O44" s="115"/>
      <c r="P44" s="339"/>
      <c r="Q44" s="329"/>
    </row>
    <row r="45" spans="1:17" ht="28.5" customHeight="1">
      <c r="A45" s="330">
        <f t="shared" si="6"/>
        <v>28</v>
      </c>
      <c r="B45" s="267" t="s">
        <v>398</v>
      </c>
      <c r="C45" s="331" t="s">
        <v>20</v>
      </c>
      <c r="D45" s="332">
        <v>1</v>
      </c>
      <c r="E45" s="332">
        <v>1</v>
      </c>
      <c r="F45" s="333">
        <f t="shared" si="0"/>
        <v>6917.3469387755094</v>
      </c>
      <c r="G45" s="334">
        <f t="shared" si="1"/>
        <v>6917.3469387755094</v>
      </c>
      <c r="H45" s="335">
        <f t="shared" si="2"/>
        <v>612.24489795918362</v>
      </c>
      <c r="I45" s="334">
        <f t="shared" si="3"/>
        <v>612.24489795918362</v>
      </c>
      <c r="J45" s="336">
        <f t="shared" si="4"/>
        <v>7529.5918367346931</v>
      </c>
      <c r="K45" s="337">
        <f t="shared" si="5"/>
        <v>7529.5918367346931</v>
      </c>
      <c r="L45" s="115"/>
      <c r="M45" s="338">
        <v>16947.5</v>
      </c>
      <c r="N45" s="338">
        <v>1500</v>
      </c>
      <c r="O45" s="115"/>
      <c r="P45" s="339"/>
      <c r="Q45" s="329"/>
    </row>
    <row r="46" spans="1:17">
      <c r="A46" s="184">
        <f t="shared" si="6"/>
        <v>29</v>
      </c>
      <c r="B46" s="268" t="s">
        <v>399</v>
      </c>
      <c r="C46" s="324" t="s">
        <v>20</v>
      </c>
      <c r="D46" s="197">
        <v>1</v>
      </c>
      <c r="E46" s="197">
        <v>4</v>
      </c>
      <c r="F46" s="189">
        <f t="shared" si="0"/>
        <v>22.448979591836732</v>
      </c>
      <c r="G46" s="190">
        <f t="shared" si="1"/>
        <v>89.795918367346928</v>
      </c>
      <c r="H46" s="191">
        <f t="shared" si="2"/>
        <v>10.204081632653061</v>
      </c>
      <c r="I46" s="190">
        <f t="shared" si="3"/>
        <v>40.816326530612244</v>
      </c>
      <c r="J46" s="192">
        <f t="shared" si="4"/>
        <v>130.61224489795916</v>
      </c>
      <c r="K46" s="265">
        <f t="shared" si="5"/>
        <v>32.65306122448979</v>
      </c>
      <c r="L46" s="8"/>
      <c r="M46" s="328">
        <v>55</v>
      </c>
      <c r="N46" s="328">
        <v>25</v>
      </c>
      <c r="O46" s="8"/>
      <c r="P46" s="266"/>
      <c r="Q46" s="327"/>
    </row>
    <row r="47" spans="1:17">
      <c r="A47" s="184">
        <f t="shared" si="6"/>
        <v>30</v>
      </c>
      <c r="B47" s="268" t="s">
        <v>400</v>
      </c>
      <c r="C47" s="324" t="s">
        <v>20</v>
      </c>
      <c r="D47" s="197">
        <v>1</v>
      </c>
      <c r="E47" s="197">
        <v>4</v>
      </c>
      <c r="F47" s="276">
        <f t="shared" si="0"/>
        <v>16.326530612244898</v>
      </c>
      <c r="G47" s="190">
        <f t="shared" si="1"/>
        <v>65.306122448979593</v>
      </c>
      <c r="H47" s="191">
        <f t="shared" si="2"/>
        <v>10.204081632653061</v>
      </c>
      <c r="I47" s="190">
        <f t="shared" si="3"/>
        <v>40.816326530612244</v>
      </c>
      <c r="J47" s="192">
        <f t="shared" si="4"/>
        <v>106.12244897959184</v>
      </c>
      <c r="K47" s="265">
        <f t="shared" si="5"/>
        <v>26.530612244897959</v>
      </c>
      <c r="L47" s="8"/>
      <c r="M47" s="328">
        <v>40</v>
      </c>
      <c r="N47" s="328">
        <v>25</v>
      </c>
      <c r="O47" s="8"/>
      <c r="P47" s="266"/>
      <c r="Q47" s="327"/>
    </row>
    <row r="48" spans="1:17">
      <c r="A48" s="184">
        <f t="shared" si="6"/>
        <v>31</v>
      </c>
      <c r="B48" s="268" t="s">
        <v>401</v>
      </c>
      <c r="C48" s="324" t="s">
        <v>20</v>
      </c>
      <c r="D48" s="197">
        <v>1</v>
      </c>
      <c r="E48" s="197">
        <v>1</v>
      </c>
      <c r="F48" s="276">
        <f t="shared" si="0"/>
        <v>461.22448979591832</v>
      </c>
      <c r="G48" s="190">
        <f t="shared" si="1"/>
        <v>461.22448979591832</v>
      </c>
      <c r="H48" s="191">
        <f t="shared" si="2"/>
        <v>132.65306122448979</v>
      </c>
      <c r="I48" s="190">
        <f t="shared" si="3"/>
        <v>132.65306122448979</v>
      </c>
      <c r="J48" s="192">
        <f t="shared" si="4"/>
        <v>593.87755102040808</v>
      </c>
      <c r="K48" s="265">
        <f t="shared" si="5"/>
        <v>593.87755102040808</v>
      </c>
      <c r="L48" s="8"/>
      <c r="M48" s="328">
        <v>1130</v>
      </c>
      <c r="N48" s="328">
        <v>325</v>
      </c>
      <c r="O48" s="8"/>
      <c r="P48" s="266"/>
      <c r="Q48" s="329"/>
    </row>
    <row r="49" spans="1:17">
      <c r="A49" s="184">
        <f t="shared" si="6"/>
        <v>32</v>
      </c>
      <c r="B49" s="268" t="s">
        <v>402</v>
      </c>
      <c r="C49" s="324" t="s">
        <v>20</v>
      </c>
      <c r="D49" s="197">
        <v>1</v>
      </c>
      <c r="E49" s="197">
        <v>9</v>
      </c>
      <c r="F49" s="276">
        <f t="shared" si="0"/>
        <v>8.8775510204081627</v>
      </c>
      <c r="G49" s="190">
        <f t="shared" si="1"/>
        <v>79.897959183673464</v>
      </c>
      <c r="H49" s="191">
        <f t="shared" si="2"/>
        <v>10.204081632653061</v>
      </c>
      <c r="I49" s="190">
        <f t="shared" si="3"/>
        <v>91.836734693877546</v>
      </c>
      <c r="J49" s="192">
        <f t="shared" si="4"/>
        <v>171.73469387755102</v>
      </c>
      <c r="K49" s="265">
        <f t="shared" si="5"/>
        <v>19.081632653061224</v>
      </c>
      <c r="L49" s="8"/>
      <c r="M49" s="328">
        <v>21.75</v>
      </c>
      <c r="N49" s="328">
        <v>25</v>
      </c>
      <c r="O49" s="8"/>
      <c r="P49" s="266"/>
      <c r="Q49" s="329"/>
    </row>
    <row r="50" spans="1:17" s="98" customFormat="1" ht="23.25" customHeight="1">
      <c r="A50" s="464" t="s">
        <v>403</v>
      </c>
      <c r="B50" s="464"/>
      <c r="C50" s="464"/>
      <c r="D50" s="321"/>
      <c r="E50" s="321"/>
      <c r="F50" s="321"/>
      <c r="G50" s="321"/>
      <c r="H50" s="321"/>
      <c r="I50" s="321"/>
      <c r="J50" s="321"/>
      <c r="K50" s="322"/>
      <c r="L50" s="8"/>
      <c r="M50" s="263"/>
      <c r="N50" s="263"/>
      <c r="P50" s="263"/>
      <c r="Q50" s="323"/>
    </row>
    <row r="51" spans="1:17">
      <c r="A51" s="184">
        <f>A49+1</f>
        <v>33</v>
      </c>
      <c r="B51" s="268" t="s">
        <v>376</v>
      </c>
      <c r="C51" s="324" t="s">
        <v>260</v>
      </c>
      <c r="D51" s="197">
        <v>1</v>
      </c>
      <c r="E51" s="197">
        <v>20</v>
      </c>
      <c r="F51" s="276">
        <f t="shared" si="0"/>
        <v>106.12244897959182</v>
      </c>
      <c r="G51" s="190">
        <f t="shared" si="1"/>
        <v>2122.4489795918366</v>
      </c>
      <c r="H51" s="191">
        <f t="shared" si="2"/>
        <v>3.0612244897959182</v>
      </c>
      <c r="I51" s="190">
        <f t="shared" si="3"/>
        <v>61.224489795918366</v>
      </c>
      <c r="J51" s="192">
        <f t="shared" si="4"/>
        <v>2183.6734693877552</v>
      </c>
      <c r="K51" s="265">
        <f t="shared" si="5"/>
        <v>109.18367346938776</v>
      </c>
      <c r="L51" s="8"/>
      <c r="M51" s="328">
        <v>260</v>
      </c>
      <c r="N51" s="328">
        <v>7.5</v>
      </c>
      <c r="O51" s="8"/>
      <c r="P51" s="326"/>
      <c r="Q51" s="329"/>
    </row>
    <row r="52" spans="1:17">
      <c r="A52" s="184">
        <f>A51+1</f>
        <v>34</v>
      </c>
      <c r="B52" s="268" t="s">
        <v>377</v>
      </c>
      <c r="C52" s="324" t="s">
        <v>260</v>
      </c>
      <c r="D52" s="197">
        <v>1</v>
      </c>
      <c r="E52" s="197">
        <v>30</v>
      </c>
      <c r="F52" s="276">
        <f t="shared" si="0"/>
        <v>12.244897959183673</v>
      </c>
      <c r="G52" s="190">
        <f t="shared" si="1"/>
        <v>367.34693877551018</v>
      </c>
      <c r="H52" s="191">
        <f t="shared" si="2"/>
        <v>3.0612244897959182</v>
      </c>
      <c r="I52" s="190">
        <f t="shared" si="3"/>
        <v>91.836734693877546</v>
      </c>
      <c r="J52" s="192">
        <f t="shared" si="4"/>
        <v>459.18367346938771</v>
      </c>
      <c r="K52" s="265">
        <f t="shared" si="5"/>
        <v>15.30612244897959</v>
      </c>
      <c r="L52" s="8"/>
      <c r="M52" s="328">
        <v>30</v>
      </c>
      <c r="N52" s="328">
        <v>7.5</v>
      </c>
      <c r="O52" s="8"/>
      <c r="P52" s="326"/>
      <c r="Q52" s="329"/>
    </row>
    <row r="53" spans="1:17">
      <c r="A53" s="184">
        <f>A52+1</f>
        <v>35</v>
      </c>
      <c r="B53" s="268" t="s">
        <v>382</v>
      </c>
      <c r="C53" s="324" t="s">
        <v>20</v>
      </c>
      <c r="D53" s="197">
        <v>1</v>
      </c>
      <c r="E53" s="197">
        <v>1</v>
      </c>
      <c r="F53" s="189">
        <f t="shared" si="0"/>
        <v>106.12244897959182</v>
      </c>
      <c r="G53" s="190">
        <f t="shared" si="1"/>
        <v>106.12244897959182</v>
      </c>
      <c r="H53" s="191">
        <f t="shared" si="2"/>
        <v>13.265306122448978</v>
      </c>
      <c r="I53" s="190">
        <f t="shared" si="3"/>
        <v>13.265306122448978</v>
      </c>
      <c r="J53" s="192">
        <f t="shared" si="4"/>
        <v>119.3877551020408</v>
      </c>
      <c r="K53" s="265">
        <f t="shared" si="5"/>
        <v>119.3877551020408</v>
      </c>
      <c r="L53" s="8"/>
      <c r="M53" s="328">
        <v>260</v>
      </c>
      <c r="N53" s="328">
        <v>32.5</v>
      </c>
      <c r="O53" s="8"/>
      <c r="P53" s="266"/>
      <c r="Q53" s="329"/>
    </row>
    <row r="54" spans="1:17">
      <c r="A54" s="184">
        <f>A52+1</f>
        <v>35</v>
      </c>
      <c r="B54" s="268" t="s">
        <v>383</v>
      </c>
      <c r="C54" s="324" t="s">
        <v>20</v>
      </c>
      <c r="D54" s="197">
        <v>1</v>
      </c>
      <c r="E54" s="197">
        <v>2</v>
      </c>
      <c r="F54" s="189">
        <f t="shared" si="0"/>
        <v>12.244897959183673</v>
      </c>
      <c r="G54" s="190">
        <f t="shared" si="1"/>
        <v>24.489795918367346</v>
      </c>
      <c r="H54" s="191">
        <f t="shared" si="2"/>
        <v>5.1020408163265305</v>
      </c>
      <c r="I54" s="190">
        <f t="shared" si="3"/>
        <v>10.204081632653061</v>
      </c>
      <c r="J54" s="192">
        <f t="shared" si="4"/>
        <v>34.693877551020407</v>
      </c>
      <c r="K54" s="265">
        <f t="shared" si="5"/>
        <v>17.346938775510203</v>
      </c>
      <c r="L54" s="8"/>
      <c r="M54" s="325">
        <v>30</v>
      </c>
      <c r="N54" s="328">
        <v>12.5</v>
      </c>
      <c r="O54" s="8"/>
      <c r="P54" s="266"/>
      <c r="Q54" s="329"/>
    </row>
    <row r="55" spans="1:17">
      <c r="A55" s="184">
        <f>A52+1</f>
        <v>35</v>
      </c>
      <c r="B55" s="268" t="s">
        <v>404</v>
      </c>
      <c r="C55" s="324" t="s">
        <v>20</v>
      </c>
      <c r="D55" s="197">
        <v>1</v>
      </c>
      <c r="E55" s="197">
        <v>2</v>
      </c>
      <c r="F55" s="276">
        <f t="shared" si="0"/>
        <v>238.77551020408163</v>
      </c>
      <c r="G55" s="190">
        <f t="shared" si="1"/>
        <v>477.55102040816325</v>
      </c>
      <c r="H55" s="191">
        <f t="shared" si="2"/>
        <v>22.448979591836732</v>
      </c>
      <c r="I55" s="190">
        <f t="shared" si="3"/>
        <v>44.897959183673464</v>
      </c>
      <c r="J55" s="192">
        <f t="shared" si="4"/>
        <v>522.44897959183675</v>
      </c>
      <c r="K55" s="265">
        <f t="shared" si="5"/>
        <v>261.22448979591837</v>
      </c>
      <c r="L55" s="8"/>
      <c r="M55" s="325">
        <v>585</v>
      </c>
      <c r="N55" s="325">
        <v>55</v>
      </c>
      <c r="O55" s="8"/>
      <c r="P55" s="326"/>
      <c r="Q55" s="329"/>
    </row>
    <row r="56" spans="1:17">
      <c r="A56" s="184">
        <f t="shared" si="6"/>
        <v>36</v>
      </c>
      <c r="B56" s="268" t="s">
        <v>405</v>
      </c>
      <c r="C56" s="324" t="s">
        <v>406</v>
      </c>
      <c r="D56" s="197">
        <v>1</v>
      </c>
      <c r="E56" s="197">
        <v>3</v>
      </c>
      <c r="F56" s="276">
        <f t="shared" si="0"/>
        <v>30.612244897959183</v>
      </c>
      <c r="G56" s="190">
        <f t="shared" si="1"/>
        <v>91.836734693877546</v>
      </c>
      <c r="H56" s="191">
        <f t="shared" si="2"/>
        <v>20.408163265306122</v>
      </c>
      <c r="I56" s="190">
        <f t="shared" si="3"/>
        <v>61.224489795918366</v>
      </c>
      <c r="J56" s="192">
        <f t="shared" si="4"/>
        <v>153.0612244897959</v>
      </c>
      <c r="K56" s="265">
        <f t="shared" si="5"/>
        <v>51.020408163265301</v>
      </c>
      <c r="L56" s="8"/>
      <c r="M56" s="325">
        <v>75</v>
      </c>
      <c r="N56" s="325">
        <v>50</v>
      </c>
      <c r="O56" s="8"/>
      <c r="P56" s="326"/>
      <c r="Q56" s="329"/>
    </row>
    <row r="57" spans="1:17">
      <c r="A57" s="184">
        <f t="shared" si="6"/>
        <v>37</v>
      </c>
      <c r="B57" s="268" t="s">
        <v>407</v>
      </c>
      <c r="C57" s="324" t="s">
        <v>21</v>
      </c>
      <c r="D57" s="197">
        <v>1</v>
      </c>
      <c r="E57" s="197">
        <v>50</v>
      </c>
      <c r="F57" s="276">
        <f t="shared" si="0"/>
        <v>5.3061224489795915</v>
      </c>
      <c r="G57" s="190">
        <f t="shared" si="1"/>
        <v>265.30612244897958</v>
      </c>
      <c r="H57" s="191">
        <f t="shared" si="2"/>
        <v>0</v>
      </c>
      <c r="I57" s="190">
        <f t="shared" si="3"/>
        <v>0</v>
      </c>
      <c r="J57" s="192">
        <f t="shared" si="4"/>
        <v>265.30612244897958</v>
      </c>
      <c r="K57" s="265">
        <f t="shared" si="5"/>
        <v>5.3061224489795915</v>
      </c>
      <c r="L57" s="8"/>
      <c r="M57" s="325">
        <v>13</v>
      </c>
      <c r="N57" s="325">
        <v>0</v>
      </c>
      <c r="O57" s="8"/>
      <c r="P57" s="326"/>
      <c r="Q57" s="329"/>
    </row>
    <row r="58" spans="1:17">
      <c r="A58" s="184">
        <f t="shared" si="6"/>
        <v>38</v>
      </c>
      <c r="B58" s="340" t="s">
        <v>408</v>
      </c>
      <c r="C58" s="324" t="s">
        <v>21</v>
      </c>
      <c r="D58" s="197">
        <v>1</v>
      </c>
      <c r="E58" s="197">
        <v>40</v>
      </c>
      <c r="F58" s="189">
        <f t="shared" si="0"/>
        <v>2.1428571428571428</v>
      </c>
      <c r="G58" s="190">
        <f t="shared" si="1"/>
        <v>85.714285714285708</v>
      </c>
      <c r="H58" s="191">
        <f t="shared" si="2"/>
        <v>0</v>
      </c>
      <c r="I58" s="190">
        <f t="shared" si="3"/>
        <v>0</v>
      </c>
      <c r="J58" s="192">
        <f t="shared" si="4"/>
        <v>85.714285714285708</v>
      </c>
      <c r="K58" s="265">
        <f t="shared" si="5"/>
        <v>2.1428571428571428</v>
      </c>
      <c r="L58" s="8"/>
      <c r="M58" s="325">
        <v>5.25</v>
      </c>
      <c r="N58" s="325">
        <v>0</v>
      </c>
      <c r="O58" s="8"/>
      <c r="P58" s="326"/>
      <c r="Q58" s="327"/>
    </row>
    <row r="59" spans="1:17">
      <c r="A59" s="184">
        <f t="shared" si="6"/>
        <v>39</v>
      </c>
      <c r="B59" s="340" t="s">
        <v>409</v>
      </c>
      <c r="C59" s="324" t="s">
        <v>21</v>
      </c>
      <c r="D59" s="197">
        <v>1</v>
      </c>
      <c r="E59" s="197">
        <v>10</v>
      </c>
      <c r="F59" s="189">
        <f t="shared" si="0"/>
        <v>10.408163265306122</v>
      </c>
      <c r="G59" s="190">
        <f t="shared" si="1"/>
        <v>104.08163265306122</v>
      </c>
      <c r="H59" s="191">
        <f t="shared" si="2"/>
        <v>0</v>
      </c>
      <c r="I59" s="190">
        <f t="shared" si="3"/>
        <v>0</v>
      </c>
      <c r="J59" s="192">
        <f t="shared" si="4"/>
        <v>104.08163265306122</v>
      </c>
      <c r="K59" s="265">
        <f t="shared" si="5"/>
        <v>10.408163265306122</v>
      </c>
      <c r="L59" s="8"/>
      <c r="M59" s="325">
        <v>25.5</v>
      </c>
      <c r="N59" s="325">
        <v>0</v>
      </c>
      <c r="O59" s="8"/>
      <c r="P59" s="326"/>
      <c r="Q59" s="327"/>
    </row>
    <row r="60" spans="1:17">
      <c r="A60" s="184">
        <f t="shared" si="6"/>
        <v>40</v>
      </c>
      <c r="B60" s="340" t="s">
        <v>410</v>
      </c>
      <c r="C60" s="324" t="s">
        <v>21</v>
      </c>
      <c r="D60" s="197">
        <v>1</v>
      </c>
      <c r="E60" s="197">
        <v>5</v>
      </c>
      <c r="F60" s="189">
        <f t="shared" si="0"/>
        <v>9.2857142857142847</v>
      </c>
      <c r="G60" s="190">
        <f t="shared" si="1"/>
        <v>46.428571428571423</v>
      </c>
      <c r="H60" s="191">
        <f t="shared" si="2"/>
        <v>0</v>
      </c>
      <c r="I60" s="190">
        <f t="shared" si="3"/>
        <v>0</v>
      </c>
      <c r="J60" s="192">
        <f t="shared" si="4"/>
        <v>46.428571428571423</v>
      </c>
      <c r="K60" s="265">
        <f t="shared" si="5"/>
        <v>9.2857142857142847</v>
      </c>
      <c r="L60" s="8"/>
      <c r="M60" s="325">
        <v>22.75</v>
      </c>
      <c r="N60" s="325">
        <v>0</v>
      </c>
      <c r="O60" s="8"/>
      <c r="P60" s="326"/>
      <c r="Q60" s="329"/>
    </row>
    <row r="61" spans="1:17" s="98" customFormat="1" ht="23.25" customHeight="1">
      <c r="A61" s="464" t="s">
        <v>26</v>
      </c>
      <c r="B61" s="464"/>
      <c r="C61" s="464"/>
      <c r="D61" s="321"/>
      <c r="E61" s="321"/>
      <c r="F61" s="321"/>
      <c r="G61" s="321"/>
      <c r="H61" s="321"/>
      <c r="I61" s="321"/>
      <c r="J61" s="321"/>
      <c r="K61" s="322"/>
      <c r="L61" s="8"/>
      <c r="M61" s="263">
        <v>0</v>
      </c>
      <c r="N61" s="263">
        <v>0</v>
      </c>
      <c r="P61" s="263"/>
      <c r="Q61" s="323"/>
    </row>
    <row r="62" spans="1:17">
      <c r="A62" s="184">
        <f>A60+1</f>
        <v>41</v>
      </c>
      <c r="B62" s="340" t="s">
        <v>411</v>
      </c>
      <c r="C62" s="324" t="s">
        <v>260</v>
      </c>
      <c r="D62" s="197">
        <v>1</v>
      </c>
      <c r="E62" s="197">
        <v>1</v>
      </c>
      <c r="F62" s="189">
        <f t="shared" si="0"/>
        <v>5.9183673469387754</v>
      </c>
      <c r="G62" s="190">
        <f t="shared" si="1"/>
        <v>5.9183673469387754</v>
      </c>
      <c r="H62" s="191">
        <f t="shared" si="2"/>
        <v>0.51020408163265307</v>
      </c>
      <c r="I62" s="190">
        <f t="shared" si="3"/>
        <v>0.51020408163265307</v>
      </c>
      <c r="J62" s="192">
        <f t="shared" si="4"/>
        <v>6.4285714285714288</v>
      </c>
      <c r="K62" s="265">
        <f t="shared" si="5"/>
        <v>6.4285714285714288</v>
      </c>
      <c r="L62" s="8"/>
      <c r="M62" s="328">
        <v>14.5</v>
      </c>
      <c r="N62" s="328">
        <v>1.25</v>
      </c>
      <c r="O62" s="8"/>
      <c r="P62" s="326"/>
      <c r="Q62" s="327"/>
    </row>
    <row r="63" spans="1:17">
      <c r="A63" s="184">
        <f>A62+1</f>
        <v>42</v>
      </c>
      <c r="B63" s="340" t="s">
        <v>412</v>
      </c>
      <c r="C63" s="324" t="s">
        <v>260</v>
      </c>
      <c r="D63" s="197">
        <v>1</v>
      </c>
      <c r="E63" s="197">
        <v>530</v>
      </c>
      <c r="F63" s="189">
        <f t="shared" si="0"/>
        <v>2.7551020408163263</v>
      </c>
      <c r="G63" s="190">
        <f t="shared" si="1"/>
        <v>1460.204081632653</v>
      </c>
      <c r="H63" s="191">
        <f t="shared" si="2"/>
        <v>0.51020408163265307</v>
      </c>
      <c r="I63" s="190">
        <f t="shared" si="3"/>
        <v>270.40816326530614</v>
      </c>
      <c r="J63" s="192">
        <f t="shared" si="4"/>
        <v>1730.612244897959</v>
      </c>
      <c r="K63" s="265">
        <f t="shared" si="5"/>
        <v>3.2653061224489792</v>
      </c>
      <c r="L63" s="8"/>
      <c r="M63" s="328">
        <v>6.75</v>
      </c>
      <c r="N63" s="328">
        <v>1.25</v>
      </c>
      <c r="O63" s="8"/>
      <c r="P63" s="326"/>
      <c r="Q63" s="327"/>
    </row>
    <row r="64" spans="1:17">
      <c r="A64" s="184">
        <f>A63+1</f>
        <v>43</v>
      </c>
      <c r="B64" s="340" t="s">
        <v>413</v>
      </c>
      <c r="C64" s="324" t="s">
        <v>260</v>
      </c>
      <c r="D64" s="197">
        <v>1</v>
      </c>
      <c r="E64" s="197">
        <v>89</v>
      </c>
      <c r="F64" s="189">
        <f t="shared" si="0"/>
        <v>1.5306122448979591</v>
      </c>
      <c r="G64" s="190">
        <f t="shared" si="1"/>
        <v>136.22448979591837</v>
      </c>
      <c r="H64" s="191">
        <f t="shared" si="2"/>
        <v>0.51020408163265307</v>
      </c>
      <c r="I64" s="190">
        <f t="shared" si="3"/>
        <v>45.408163265306122</v>
      </c>
      <c r="J64" s="192">
        <f t="shared" si="4"/>
        <v>181.63265306122449</v>
      </c>
      <c r="K64" s="265">
        <f t="shared" si="5"/>
        <v>2.0408163265306123</v>
      </c>
      <c r="L64" s="8"/>
      <c r="M64" s="325">
        <v>3.75</v>
      </c>
      <c r="N64" s="328">
        <v>1.25</v>
      </c>
      <c r="O64" s="8"/>
      <c r="P64" s="326"/>
      <c r="Q64" s="327"/>
    </row>
    <row r="65" spans="1:17">
      <c r="A65" s="184">
        <f>A64+1</f>
        <v>44</v>
      </c>
      <c r="B65" s="340" t="s">
        <v>414</v>
      </c>
      <c r="C65" s="324" t="s">
        <v>260</v>
      </c>
      <c r="D65" s="197">
        <v>1</v>
      </c>
      <c r="E65" s="197">
        <v>374</v>
      </c>
      <c r="F65" s="189">
        <f t="shared" si="0"/>
        <v>0.91836734693877542</v>
      </c>
      <c r="G65" s="190">
        <f t="shared" si="1"/>
        <v>343.46938775510199</v>
      </c>
      <c r="H65" s="191">
        <f t="shared" si="2"/>
        <v>0.51020408163265307</v>
      </c>
      <c r="I65" s="190">
        <f t="shared" si="3"/>
        <v>190.81632653061226</v>
      </c>
      <c r="J65" s="192">
        <f t="shared" si="4"/>
        <v>534.28571428571422</v>
      </c>
      <c r="K65" s="265">
        <f t="shared" si="5"/>
        <v>1.4285714285714284</v>
      </c>
      <c r="L65" s="8"/>
      <c r="M65" s="328">
        <v>2.25</v>
      </c>
      <c r="N65" s="328">
        <v>1.25</v>
      </c>
      <c r="O65" s="8"/>
      <c r="P65" s="326"/>
      <c r="Q65" s="327"/>
    </row>
    <row r="66" spans="1:17">
      <c r="A66" s="184">
        <f>A65+1</f>
        <v>45</v>
      </c>
      <c r="B66" s="340" t="s">
        <v>415</v>
      </c>
      <c r="C66" s="324" t="s">
        <v>20</v>
      </c>
      <c r="D66" s="197">
        <v>1</v>
      </c>
      <c r="E66" s="197">
        <v>4</v>
      </c>
      <c r="F66" s="189">
        <f t="shared" si="0"/>
        <v>4.7959183673469381</v>
      </c>
      <c r="G66" s="190">
        <f t="shared" si="1"/>
        <v>19.183673469387752</v>
      </c>
      <c r="H66" s="191">
        <f t="shared" si="2"/>
        <v>0</v>
      </c>
      <c r="I66" s="190">
        <f t="shared" si="3"/>
        <v>0</v>
      </c>
      <c r="J66" s="192">
        <f t="shared" si="4"/>
        <v>19.183673469387752</v>
      </c>
      <c r="K66" s="265">
        <f t="shared" si="5"/>
        <v>4.7959183673469381</v>
      </c>
      <c r="L66" s="8"/>
      <c r="M66" s="328">
        <v>11.75</v>
      </c>
      <c r="N66" s="328"/>
      <c r="O66" s="8"/>
      <c r="P66" s="326"/>
      <c r="Q66" s="327"/>
    </row>
    <row r="67" spans="1:17">
      <c r="A67" s="184">
        <f t="shared" si="6"/>
        <v>46</v>
      </c>
      <c r="B67" s="340" t="s">
        <v>416</v>
      </c>
      <c r="C67" s="324" t="s">
        <v>20</v>
      </c>
      <c r="D67" s="197">
        <v>1</v>
      </c>
      <c r="E67" s="197">
        <v>65</v>
      </c>
      <c r="F67" s="276">
        <f t="shared" si="0"/>
        <v>1.6326530612244896</v>
      </c>
      <c r="G67" s="190">
        <f t="shared" si="1"/>
        <v>106.12244897959182</v>
      </c>
      <c r="H67" s="191">
        <f t="shared" si="2"/>
        <v>0</v>
      </c>
      <c r="I67" s="190">
        <f t="shared" si="3"/>
        <v>0</v>
      </c>
      <c r="J67" s="192">
        <f t="shared" si="4"/>
        <v>106.12244897959182</v>
      </c>
      <c r="K67" s="265">
        <f t="shared" si="5"/>
        <v>1.6326530612244896</v>
      </c>
      <c r="L67" s="8"/>
      <c r="M67" s="328">
        <v>4</v>
      </c>
      <c r="N67" s="328"/>
      <c r="O67" s="8"/>
      <c r="P67" s="326"/>
      <c r="Q67" s="329"/>
    </row>
    <row r="68" spans="1:17">
      <c r="A68" s="184">
        <f t="shared" si="6"/>
        <v>47</v>
      </c>
      <c r="B68" s="340" t="s">
        <v>417</v>
      </c>
      <c r="C68" s="324" t="s">
        <v>20</v>
      </c>
      <c r="D68" s="197">
        <v>1</v>
      </c>
      <c r="E68" s="197">
        <v>38</v>
      </c>
      <c r="F68" s="189">
        <f t="shared" si="0"/>
        <v>1.3265306122448979</v>
      </c>
      <c r="G68" s="190">
        <f t="shared" si="1"/>
        <v>50.408163265306122</v>
      </c>
      <c r="H68" s="191">
        <f t="shared" si="2"/>
        <v>0</v>
      </c>
      <c r="I68" s="190">
        <f t="shared" si="3"/>
        <v>0</v>
      </c>
      <c r="J68" s="192">
        <f t="shared" si="4"/>
        <v>50.408163265306122</v>
      </c>
      <c r="K68" s="265">
        <f t="shared" si="5"/>
        <v>1.3265306122448979</v>
      </c>
      <c r="L68" s="8"/>
      <c r="M68" s="328">
        <v>3.25</v>
      </c>
      <c r="N68" s="328"/>
      <c r="O68" s="8"/>
      <c r="P68" s="326"/>
      <c r="Q68" s="329"/>
    </row>
    <row r="69" spans="1:17">
      <c r="A69" s="184">
        <f t="shared" si="6"/>
        <v>48</v>
      </c>
      <c r="B69" s="340" t="s">
        <v>418</v>
      </c>
      <c r="C69" s="324" t="s">
        <v>20</v>
      </c>
      <c r="D69" s="197">
        <v>1</v>
      </c>
      <c r="E69" s="197">
        <v>22</v>
      </c>
      <c r="F69" s="189">
        <f t="shared" si="0"/>
        <v>0.91836734693877542</v>
      </c>
      <c r="G69" s="190">
        <f t="shared" si="1"/>
        <v>20.204081632653057</v>
      </c>
      <c r="H69" s="191">
        <f t="shared" si="2"/>
        <v>0</v>
      </c>
      <c r="I69" s="190">
        <f t="shared" si="3"/>
        <v>0</v>
      </c>
      <c r="J69" s="192">
        <f t="shared" si="4"/>
        <v>20.204081632653057</v>
      </c>
      <c r="K69" s="265">
        <f t="shared" si="5"/>
        <v>0.91836734693877531</v>
      </c>
      <c r="L69" s="8"/>
      <c r="M69" s="325">
        <v>2.25</v>
      </c>
      <c r="N69" s="328"/>
      <c r="O69" s="8"/>
      <c r="P69" s="326"/>
      <c r="Q69" s="329"/>
    </row>
    <row r="70" spans="1:17">
      <c r="A70" s="184">
        <f t="shared" si="6"/>
        <v>49</v>
      </c>
      <c r="B70" s="340" t="s">
        <v>419</v>
      </c>
      <c r="C70" s="324" t="s">
        <v>20</v>
      </c>
      <c r="D70" s="197">
        <v>1</v>
      </c>
      <c r="E70" s="197">
        <v>164</v>
      </c>
      <c r="F70" s="189">
        <f t="shared" si="0"/>
        <v>0.61224489795918358</v>
      </c>
      <c r="G70" s="190">
        <f t="shared" si="1"/>
        <v>100.4081632653061</v>
      </c>
      <c r="H70" s="191">
        <f t="shared" si="2"/>
        <v>0</v>
      </c>
      <c r="I70" s="190">
        <f t="shared" si="3"/>
        <v>0</v>
      </c>
      <c r="J70" s="192">
        <f t="shared" si="4"/>
        <v>100.4081632653061</v>
      </c>
      <c r="K70" s="265">
        <f t="shared" si="5"/>
        <v>0.61224489795918358</v>
      </c>
      <c r="L70" s="8"/>
      <c r="M70" s="328">
        <v>1.5</v>
      </c>
      <c r="N70" s="328"/>
      <c r="O70" s="8"/>
      <c r="P70" s="326"/>
      <c r="Q70" s="329"/>
    </row>
    <row r="71" spans="1:17">
      <c r="A71" s="184">
        <f t="shared" si="6"/>
        <v>50</v>
      </c>
      <c r="B71" s="268" t="s">
        <v>420</v>
      </c>
      <c r="C71" s="324" t="s">
        <v>20</v>
      </c>
      <c r="D71" s="197">
        <v>1</v>
      </c>
      <c r="E71" s="197">
        <v>2</v>
      </c>
      <c r="F71" s="189">
        <f t="shared" si="0"/>
        <v>0.4081632653061224</v>
      </c>
      <c r="G71" s="190">
        <f t="shared" si="1"/>
        <v>0.81632653061224481</v>
      </c>
      <c r="H71" s="191">
        <f t="shared" si="2"/>
        <v>0</v>
      </c>
      <c r="I71" s="190">
        <f t="shared" si="3"/>
        <v>0</v>
      </c>
      <c r="J71" s="192">
        <f t="shared" si="4"/>
        <v>0.81632653061224481</v>
      </c>
      <c r="K71" s="265">
        <f t="shared" si="5"/>
        <v>0.4081632653061224</v>
      </c>
      <c r="L71" s="8"/>
      <c r="M71" s="328">
        <v>1</v>
      </c>
      <c r="N71" s="328"/>
      <c r="O71" s="8"/>
      <c r="P71" s="326"/>
      <c r="Q71" s="329"/>
    </row>
    <row r="72" spans="1:17">
      <c r="A72" s="184">
        <f t="shared" si="6"/>
        <v>51</v>
      </c>
      <c r="B72" s="268" t="s">
        <v>421</v>
      </c>
      <c r="C72" s="324" t="s">
        <v>20</v>
      </c>
      <c r="D72" s="197">
        <v>1</v>
      </c>
      <c r="E72" s="197">
        <v>2</v>
      </c>
      <c r="F72" s="189">
        <f t="shared" si="0"/>
        <v>2.4489795918367343</v>
      </c>
      <c r="G72" s="190">
        <f t="shared" si="1"/>
        <v>4.8979591836734686</v>
      </c>
      <c r="H72" s="191">
        <f t="shared" si="2"/>
        <v>0</v>
      </c>
      <c r="I72" s="190">
        <f t="shared" si="3"/>
        <v>0</v>
      </c>
      <c r="J72" s="192">
        <f t="shared" si="4"/>
        <v>4.8979591836734686</v>
      </c>
      <c r="K72" s="265">
        <f t="shared" si="5"/>
        <v>2.4489795918367343</v>
      </c>
      <c r="L72" s="8"/>
      <c r="M72" s="328">
        <v>6</v>
      </c>
      <c r="N72" s="328"/>
      <c r="O72" s="8"/>
      <c r="P72" s="326"/>
      <c r="Q72" s="329"/>
    </row>
    <row r="73" spans="1:17">
      <c r="A73" s="184">
        <f t="shared" si="6"/>
        <v>52</v>
      </c>
      <c r="B73" s="268" t="s">
        <v>422</v>
      </c>
      <c r="C73" s="324" t="s">
        <v>20</v>
      </c>
      <c r="D73" s="197">
        <v>1</v>
      </c>
      <c r="E73" s="197">
        <v>68</v>
      </c>
      <c r="F73" s="189">
        <f t="shared" si="0"/>
        <v>1.0204081632653061</v>
      </c>
      <c r="G73" s="190">
        <f t="shared" si="1"/>
        <v>69.387755102040813</v>
      </c>
      <c r="H73" s="191">
        <f t="shared" si="2"/>
        <v>0</v>
      </c>
      <c r="I73" s="190">
        <f t="shared" si="3"/>
        <v>0</v>
      </c>
      <c r="J73" s="192">
        <f t="shared" si="4"/>
        <v>69.387755102040813</v>
      </c>
      <c r="K73" s="265">
        <f t="shared" si="5"/>
        <v>1.0204081632653061</v>
      </c>
      <c r="L73" s="8"/>
      <c r="M73" s="328">
        <v>2.5</v>
      </c>
      <c r="N73" s="328"/>
      <c r="O73" s="8"/>
      <c r="P73" s="326"/>
      <c r="Q73" s="329"/>
    </row>
    <row r="74" spans="1:17">
      <c r="A74" s="184">
        <f t="shared" si="6"/>
        <v>53</v>
      </c>
      <c r="B74" s="268" t="s">
        <v>423</v>
      </c>
      <c r="C74" s="324" t="s">
        <v>20</v>
      </c>
      <c r="D74" s="197">
        <v>1</v>
      </c>
      <c r="E74" s="197">
        <v>16</v>
      </c>
      <c r="F74" s="189">
        <f t="shared" si="0"/>
        <v>0.61224489795918358</v>
      </c>
      <c r="G74" s="190">
        <f t="shared" si="1"/>
        <v>9.7959183673469372</v>
      </c>
      <c r="H74" s="191">
        <f t="shared" si="2"/>
        <v>0</v>
      </c>
      <c r="I74" s="190">
        <f t="shared" si="3"/>
        <v>0</v>
      </c>
      <c r="J74" s="192">
        <f t="shared" si="4"/>
        <v>9.7959183673469372</v>
      </c>
      <c r="K74" s="265">
        <f t="shared" si="5"/>
        <v>0.61224489795918358</v>
      </c>
      <c r="L74" s="8"/>
      <c r="M74" s="325">
        <v>1.5</v>
      </c>
      <c r="N74" s="328"/>
      <c r="O74" s="8"/>
      <c r="P74" s="326"/>
      <c r="Q74" s="329"/>
    </row>
    <row r="75" spans="1:17">
      <c r="A75" s="184">
        <f t="shared" si="6"/>
        <v>54</v>
      </c>
      <c r="B75" s="268" t="s">
        <v>424</v>
      </c>
      <c r="C75" s="324" t="s">
        <v>20</v>
      </c>
      <c r="D75" s="197">
        <v>1</v>
      </c>
      <c r="E75" s="197">
        <v>158</v>
      </c>
      <c r="F75" s="189">
        <f t="shared" ref="F75:F104" si="7">M75/$J$3</f>
        <v>0.4081632653061224</v>
      </c>
      <c r="G75" s="190">
        <f t="shared" ref="G75:G101" si="8">F75*E75</f>
        <v>64.489795918367335</v>
      </c>
      <c r="H75" s="191">
        <f t="shared" ref="H75:H101" si="9">N75/$J$3</f>
        <v>0</v>
      </c>
      <c r="I75" s="190">
        <f t="shared" ref="I75:I101" si="10">H75*E75</f>
        <v>0</v>
      </c>
      <c r="J75" s="192">
        <f t="shared" ref="J75:J101" si="11">G75+I75</f>
        <v>64.489795918367335</v>
      </c>
      <c r="K75" s="265">
        <f t="shared" ref="K75:K101" si="12">J75/E75</f>
        <v>0.40816326530612235</v>
      </c>
      <c r="L75" s="8"/>
      <c r="M75" s="328">
        <v>1</v>
      </c>
      <c r="N75" s="328"/>
      <c r="O75" s="8"/>
      <c r="P75" s="326"/>
      <c r="Q75" s="329"/>
    </row>
    <row r="76" spans="1:17">
      <c r="A76" s="184">
        <f>A75+1</f>
        <v>55</v>
      </c>
      <c r="B76" s="268" t="s">
        <v>425</v>
      </c>
      <c r="C76" s="324" t="s">
        <v>20</v>
      </c>
      <c r="D76" s="197">
        <v>1</v>
      </c>
      <c r="E76" s="197">
        <v>11</v>
      </c>
      <c r="F76" s="189">
        <f t="shared" si="7"/>
        <v>2.3469387755102038</v>
      </c>
      <c r="G76" s="190">
        <f t="shared" si="8"/>
        <v>25.81632653061224</v>
      </c>
      <c r="H76" s="191">
        <f t="shared" si="9"/>
        <v>0</v>
      </c>
      <c r="I76" s="190">
        <f t="shared" si="10"/>
        <v>0</v>
      </c>
      <c r="J76" s="192">
        <f t="shared" si="11"/>
        <v>25.81632653061224</v>
      </c>
      <c r="K76" s="265">
        <f t="shared" si="12"/>
        <v>2.3469387755102038</v>
      </c>
      <c r="L76" s="8"/>
      <c r="M76" s="328">
        <v>5.75</v>
      </c>
      <c r="N76" s="328"/>
      <c r="O76" s="8"/>
      <c r="P76" s="326"/>
      <c r="Q76" s="329"/>
    </row>
    <row r="77" spans="1:17">
      <c r="A77" s="184">
        <f t="shared" ref="A77:A101" si="13">A76+1</f>
        <v>56</v>
      </c>
      <c r="B77" s="268" t="s">
        <v>426</v>
      </c>
      <c r="C77" s="324" t="s">
        <v>20</v>
      </c>
      <c r="D77" s="197">
        <v>1</v>
      </c>
      <c r="E77" s="197">
        <v>2</v>
      </c>
      <c r="F77" s="189">
        <f t="shared" si="7"/>
        <v>5.204081632653061</v>
      </c>
      <c r="G77" s="190">
        <f t="shared" si="8"/>
        <v>10.408163265306122</v>
      </c>
      <c r="H77" s="191">
        <f t="shared" si="9"/>
        <v>0</v>
      </c>
      <c r="I77" s="190">
        <f t="shared" si="10"/>
        <v>0</v>
      </c>
      <c r="J77" s="192">
        <f t="shared" si="11"/>
        <v>10.408163265306122</v>
      </c>
      <c r="K77" s="265">
        <f t="shared" si="12"/>
        <v>5.204081632653061</v>
      </c>
      <c r="L77" s="8"/>
      <c r="M77" s="328">
        <v>12.75</v>
      </c>
      <c r="N77" s="328"/>
      <c r="O77" s="8"/>
      <c r="P77" s="326"/>
      <c r="Q77" s="329"/>
    </row>
    <row r="78" spans="1:17">
      <c r="A78" s="184">
        <f t="shared" si="13"/>
        <v>57</v>
      </c>
      <c r="B78" s="268" t="s">
        <v>427</v>
      </c>
      <c r="C78" s="324" t="s">
        <v>20</v>
      </c>
      <c r="D78" s="197">
        <v>1</v>
      </c>
      <c r="E78" s="197">
        <v>38</v>
      </c>
      <c r="F78" s="189">
        <f t="shared" si="7"/>
        <v>2.4489795918367343</v>
      </c>
      <c r="G78" s="190">
        <f t="shared" si="8"/>
        <v>93.061224489795904</v>
      </c>
      <c r="H78" s="191">
        <f t="shared" si="9"/>
        <v>0</v>
      </c>
      <c r="I78" s="190">
        <f t="shared" si="10"/>
        <v>0</v>
      </c>
      <c r="J78" s="192">
        <f t="shared" si="11"/>
        <v>93.061224489795904</v>
      </c>
      <c r="K78" s="265">
        <f t="shared" si="12"/>
        <v>2.4489795918367343</v>
      </c>
      <c r="L78" s="8"/>
      <c r="M78" s="328">
        <v>6</v>
      </c>
      <c r="N78" s="328"/>
      <c r="O78" s="8"/>
      <c r="P78" s="326"/>
      <c r="Q78" s="329"/>
    </row>
    <row r="79" spans="1:17">
      <c r="A79" s="184">
        <f>A78+1</f>
        <v>58</v>
      </c>
      <c r="B79" s="340" t="s">
        <v>428</v>
      </c>
      <c r="C79" s="324" t="s">
        <v>20</v>
      </c>
      <c r="D79" s="197">
        <v>1</v>
      </c>
      <c r="E79" s="197">
        <v>4</v>
      </c>
      <c r="F79" s="189">
        <f t="shared" si="7"/>
        <v>32.653061224489797</v>
      </c>
      <c r="G79" s="190">
        <f t="shared" si="8"/>
        <v>130.61224489795919</v>
      </c>
      <c r="H79" s="191">
        <f t="shared" si="9"/>
        <v>25.510204081632651</v>
      </c>
      <c r="I79" s="190">
        <f t="shared" si="10"/>
        <v>102.0408163265306</v>
      </c>
      <c r="J79" s="192">
        <f t="shared" si="11"/>
        <v>232.65306122448979</v>
      </c>
      <c r="K79" s="265">
        <f t="shared" si="12"/>
        <v>58.163265306122447</v>
      </c>
      <c r="L79" s="8"/>
      <c r="M79" s="325">
        <v>80</v>
      </c>
      <c r="N79" s="325">
        <v>62.5</v>
      </c>
      <c r="O79" s="8"/>
      <c r="P79" s="326"/>
      <c r="Q79" s="329"/>
    </row>
    <row r="80" spans="1:17">
      <c r="A80" s="184">
        <f>A79+1</f>
        <v>59</v>
      </c>
      <c r="B80" s="340" t="s">
        <v>429</v>
      </c>
      <c r="C80" s="324" t="s">
        <v>20</v>
      </c>
      <c r="D80" s="197">
        <v>1</v>
      </c>
      <c r="E80" s="197">
        <v>20</v>
      </c>
      <c r="F80" s="189">
        <f t="shared" si="7"/>
        <v>52.244897959183668</v>
      </c>
      <c r="G80" s="190">
        <f t="shared" si="8"/>
        <v>1044.8979591836733</v>
      </c>
      <c r="H80" s="191">
        <f t="shared" si="9"/>
        <v>16.326530612244898</v>
      </c>
      <c r="I80" s="190">
        <f t="shared" si="10"/>
        <v>326.53061224489795</v>
      </c>
      <c r="J80" s="192">
        <f t="shared" si="11"/>
        <v>1371.4285714285711</v>
      </c>
      <c r="K80" s="265">
        <f t="shared" si="12"/>
        <v>68.571428571428555</v>
      </c>
      <c r="L80" s="8"/>
      <c r="M80" s="325">
        <v>128</v>
      </c>
      <c r="N80" s="325">
        <v>40</v>
      </c>
      <c r="O80" s="8"/>
      <c r="P80" s="326"/>
      <c r="Q80" s="329"/>
    </row>
    <row r="81" spans="1:17">
      <c r="A81" s="184">
        <f>A80+1</f>
        <v>60</v>
      </c>
      <c r="B81" s="341" t="s">
        <v>430</v>
      </c>
      <c r="C81" s="324" t="s">
        <v>20</v>
      </c>
      <c r="D81" s="197">
        <v>1</v>
      </c>
      <c r="E81" s="197">
        <v>1</v>
      </c>
      <c r="F81" s="276">
        <f t="shared" si="7"/>
        <v>28.877551020408163</v>
      </c>
      <c r="G81" s="190">
        <f t="shared" si="8"/>
        <v>28.877551020408163</v>
      </c>
      <c r="H81" s="191">
        <f t="shared" si="9"/>
        <v>15.306122448979592</v>
      </c>
      <c r="I81" s="190">
        <f t="shared" si="10"/>
        <v>15.306122448979592</v>
      </c>
      <c r="J81" s="192">
        <f t="shared" si="11"/>
        <v>44.183673469387756</v>
      </c>
      <c r="K81" s="265">
        <f t="shared" si="12"/>
        <v>44.183673469387756</v>
      </c>
      <c r="L81" s="8"/>
      <c r="M81" s="325">
        <v>70.75</v>
      </c>
      <c r="N81" s="325">
        <v>37.5</v>
      </c>
      <c r="O81" s="8"/>
      <c r="P81" s="326"/>
      <c r="Q81" s="327"/>
    </row>
    <row r="82" spans="1:17">
      <c r="A82" s="184">
        <f t="shared" si="13"/>
        <v>61</v>
      </c>
      <c r="B82" s="341" t="s">
        <v>431</v>
      </c>
      <c r="C82" s="324" t="s">
        <v>20</v>
      </c>
      <c r="D82" s="197">
        <v>1</v>
      </c>
      <c r="E82" s="197">
        <v>1</v>
      </c>
      <c r="F82" s="189">
        <f t="shared" si="7"/>
        <v>1.9387755102040816</v>
      </c>
      <c r="G82" s="190">
        <f t="shared" si="8"/>
        <v>1.9387755102040816</v>
      </c>
      <c r="H82" s="191">
        <f t="shared" si="9"/>
        <v>0</v>
      </c>
      <c r="I82" s="190">
        <f t="shared" si="10"/>
        <v>0</v>
      </c>
      <c r="J82" s="192">
        <f t="shared" si="11"/>
        <v>1.9387755102040816</v>
      </c>
      <c r="K82" s="265">
        <f t="shared" si="12"/>
        <v>1.9387755102040816</v>
      </c>
      <c r="L82" s="8"/>
      <c r="M82" s="328">
        <v>4.75</v>
      </c>
      <c r="N82" s="328"/>
      <c r="O82" s="8"/>
      <c r="P82" s="326"/>
      <c r="Q82" s="329"/>
    </row>
    <row r="83" spans="1:17">
      <c r="A83" s="184">
        <f t="shared" si="13"/>
        <v>62</v>
      </c>
      <c r="B83" s="341" t="s">
        <v>432</v>
      </c>
      <c r="C83" s="324" t="s">
        <v>20</v>
      </c>
      <c r="D83" s="197">
        <v>1</v>
      </c>
      <c r="E83" s="197">
        <v>19</v>
      </c>
      <c r="F83" s="189">
        <f t="shared" si="7"/>
        <v>0.61224489795918358</v>
      </c>
      <c r="G83" s="190">
        <f t="shared" si="8"/>
        <v>11.632653061224488</v>
      </c>
      <c r="H83" s="191">
        <f t="shared" si="9"/>
        <v>0</v>
      </c>
      <c r="I83" s="190">
        <f t="shared" si="10"/>
        <v>0</v>
      </c>
      <c r="J83" s="192">
        <f t="shared" si="11"/>
        <v>11.632653061224488</v>
      </c>
      <c r="K83" s="265">
        <f t="shared" si="12"/>
        <v>0.61224489795918358</v>
      </c>
      <c r="L83" s="8"/>
      <c r="M83" s="328">
        <v>1.5</v>
      </c>
      <c r="N83" s="328"/>
      <c r="O83" s="8"/>
      <c r="P83" s="326"/>
      <c r="Q83" s="329"/>
    </row>
    <row r="84" spans="1:17">
      <c r="A84" s="184">
        <f t="shared" si="13"/>
        <v>63</v>
      </c>
      <c r="B84" s="341" t="s">
        <v>433</v>
      </c>
      <c r="C84" s="324" t="s">
        <v>20</v>
      </c>
      <c r="D84" s="197">
        <v>1</v>
      </c>
      <c r="E84" s="197">
        <v>4</v>
      </c>
      <c r="F84" s="189">
        <f t="shared" si="7"/>
        <v>0.61224489795918358</v>
      </c>
      <c r="G84" s="190">
        <f t="shared" si="8"/>
        <v>2.4489795918367343</v>
      </c>
      <c r="H84" s="191">
        <f t="shared" si="9"/>
        <v>0</v>
      </c>
      <c r="I84" s="190">
        <f t="shared" si="10"/>
        <v>0</v>
      </c>
      <c r="J84" s="192">
        <f t="shared" si="11"/>
        <v>2.4489795918367343</v>
      </c>
      <c r="K84" s="265">
        <f t="shared" si="12"/>
        <v>0.61224489795918358</v>
      </c>
      <c r="L84" s="8"/>
      <c r="M84" s="325">
        <v>1.5</v>
      </c>
      <c r="N84" s="328"/>
      <c r="O84" s="8"/>
      <c r="P84" s="326"/>
      <c r="Q84" s="329"/>
    </row>
    <row r="85" spans="1:17">
      <c r="A85" s="184">
        <f>A84+1</f>
        <v>64</v>
      </c>
      <c r="B85" s="341" t="s">
        <v>434</v>
      </c>
      <c r="C85" s="324" t="s">
        <v>20</v>
      </c>
      <c r="D85" s="197">
        <v>1</v>
      </c>
      <c r="E85" s="197">
        <v>7</v>
      </c>
      <c r="F85" s="189">
        <f t="shared" si="7"/>
        <v>2.6530612244897958</v>
      </c>
      <c r="G85" s="190">
        <f t="shared" si="8"/>
        <v>18.571428571428569</v>
      </c>
      <c r="H85" s="191">
        <f t="shared" si="9"/>
        <v>0</v>
      </c>
      <c r="I85" s="190">
        <f t="shared" si="10"/>
        <v>0</v>
      </c>
      <c r="J85" s="192">
        <f t="shared" si="11"/>
        <v>18.571428571428569</v>
      </c>
      <c r="K85" s="265">
        <f t="shared" si="12"/>
        <v>2.6530612244897958</v>
      </c>
      <c r="L85" s="8"/>
      <c r="M85" s="328">
        <v>6.5</v>
      </c>
      <c r="N85" s="328"/>
      <c r="O85" s="8"/>
      <c r="P85" s="326"/>
      <c r="Q85" s="329"/>
    </row>
    <row r="86" spans="1:17">
      <c r="A86" s="184">
        <f>A85+1</f>
        <v>65</v>
      </c>
      <c r="B86" s="341" t="s">
        <v>435</v>
      </c>
      <c r="C86" s="324" t="s">
        <v>20</v>
      </c>
      <c r="D86" s="197">
        <v>1</v>
      </c>
      <c r="E86" s="197">
        <v>2</v>
      </c>
      <c r="F86" s="189">
        <f t="shared" si="7"/>
        <v>2.6530612244897958</v>
      </c>
      <c r="G86" s="190">
        <f t="shared" si="8"/>
        <v>5.3061224489795915</v>
      </c>
      <c r="H86" s="191">
        <f t="shared" si="9"/>
        <v>0</v>
      </c>
      <c r="I86" s="190">
        <f t="shared" si="10"/>
        <v>0</v>
      </c>
      <c r="J86" s="192">
        <f t="shared" si="11"/>
        <v>5.3061224489795915</v>
      </c>
      <c r="K86" s="265">
        <f t="shared" si="12"/>
        <v>2.6530612244897958</v>
      </c>
      <c r="L86" s="8"/>
      <c r="M86" s="328">
        <v>6.5</v>
      </c>
      <c r="N86" s="328"/>
      <c r="O86" s="8"/>
      <c r="P86" s="326"/>
      <c r="Q86" s="327"/>
    </row>
    <row r="87" spans="1:17">
      <c r="A87" s="184">
        <f t="shared" si="13"/>
        <v>66</v>
      </c>
      <c r="B87" s="341" t="s">
        <v>436</v>
      </c>
      <c r="C87" s="324" t="s">
        <v>20</v>
      </c>
      <c r="D87" s="197">
        <v>1</v>
      </c>
      <c r="E87" s="197">
        <v>4</v>
      </c>
      <c r="F87" s="189">
        <f t="shared" si="7"/>
        <v>1.6326530612244896</v>
      </c>
      <c r="G87" s="190">
        <f t="shared" si="8"/>
        <v>6.5306122448979584</v>
      </c>
      <c r="H87" s="191">
        <f t="shared" si="9"/>
        <v>0</v>
      </c>
      <c r="I87" s="190">
        <f t="shared" si="10"/>
        <v>0</v>
      </c>
      <c r="J87" s="192">
        <f t="shared" si="11"/>
        <v>6.5306122448979584</v>
      </c>
      <c r="K87" s="265">
        <f t="shared" si="12"/>
        <v>1.6326530612244896</v>
      </c>
      <c r="L87" s="114"/>
      <c r="M87" s="325">
        <v>4</v>
      </c>
      <c r="N87" s="325"/>
      <c r="O87" s="8"/>
      <c r="P87" s="326"/>
      <c r="Q87" s="327"/>
    </row>
    <row r="88" spans="1:17">
      <c r="A88" s="184">
        <f t="shared" si="13"/>
        <v>67</v>
      </c>
      <c r="B88" s="341" t="s">
        <v>437</v>
      </c>
      <c r="C88" s="324" t="s">
        <v>20</v>
      </c>
      <c r="D88" s="197">
        <v>1</v>
      </c>
      <c r="E88" s="197">
        <v>1</v>
      </c>
      <c r="F88" s="189">
        <f t="shared" si="7"/>
        <v>3.8775510204081631</v>
      </c>
      <c r="G88" s="190">
        <f t="shared" si="8"/>
        <v>3.8775510204081631</v>
      </c>
      <c r="H88" s="191">
        <f t="shared" si="9"/>
        <v>0</v>
      </c>
      <c r="I88" s="190">
        <f t="shared" si="10"/>
        <v>0</v>
      </c>
      <c r="J88" s="192">
        <f t="shared" si="11"/>
        <v>3.8775510204081631</v>
      </c>
      <c r="K88" s="265">
        <f t="shared" si="12"/>
        <v>3.8775510204081631</v>
      </c>
      <c r="L88" s="114"/>
      <c r="M88" s="325">
        <v>9.5</v>
      </c>
      <c r="N88" s="325"/>
      <c r="O88" s="8"/>
      <c r="P88" s="326"/>
      <c r="Q88" s="327"/>
    </row>
    <row r="89" spans="1:17">
      <c r="A89" s="184">
        <f t="shared" si="13"/>
        <v>68</v>
      </c>
      <c r="B89" s="341" t="s">
        <v>395</v>
      </c>
      <c r="C89" s="324" t="s">
        <v>20</v>
      </c>
      <c r="D89" s="197">
        <v>1</v>
      </c>
      <c r="E89" s="197">
        <v>238</v>
      </c>
      <c r="F89" s="189">
        <f t="shared" si="7"/>
        <v>2.1428571428571428</v>
      </c>
      <c r="G89" s="190">
        <f t="shared" si="8"/>
        <v>510</v>
      </c>
      <c r="H89" s="191">
        <f t="shared" si="9"/>
        <v>1.0204081632653061</v>
      </c>
      <c r="I89" s="190">
        <f t="shared" si="10"/>
        <v>242.85714285714286</v>
      </c>
      <c r="J89" s="192">
        <f t="shared" si="11"/>
        <v>752.85714285714289</v>
      </c>
      <c r="K89" s="265">
        <f t="shared" si="12"/>
        <v>3.1632653061224492</v>
      </c>
      <c r="L89" s="8"/>
      <c r="M89" s="328">
        <v>5.25</v>
      </c>
      <c r="N89" s="328">
        <v>2.5</v>
      </c>
      <c r="O89" s="8"/>
      <c r="P89" s="326"/>
      <c r="Q89" s="329"/>
    </row>
    <row r="90" spans="1:17">
      <c r="A90" s="184">
        <f t="shared" si="13"/>
        <v>69</v>
      </c>
      <c r="B90" s="341" t="s">
        <v>438</v>
      </c>
      <c r="C90" s="324" t="s">
        <v>20</v>
      </c>
      <c r="D90" s="197">
        <v>1</v>
      </c>
      <c r="E90" s="197">
        <v>238</v>
      </c>
      <c r="F90" s="276">
        <f t="shared" si="7"/>
        <v>3.3673469387755102</v>
      </c>
      <c r="G90" s="190">
        <f t="shared" si="8"/>
        <v>801.42857142857144</v>
      </c>
      <c r="H90" s="191">
        <f t="shared" si="9"/>
        <v>0.51020408163265307</v>
      </c>
      <c r="I90" s="190">
        <f t="shared" si="10"/>
        <v>121.42857142857143</v>
      </c>
      <c r="J90" s="192">
        <f t="shared" si="11"/>
        <v>922.85714285714289</v>
      </c>
      <c r="K90" s="265">
        <f t="shared" si="12"/>
        <v>3.8775510204081636</v>
      </c>
      <c r="L90" s="8"/>
      <c r="M90" s="328">
        <v>8.25</v>
      </c>
      <c r="N90" s="328">
        <v>1.25</v>
      </c>
      <c r="O90" s="8"/>
      <c r="P90" s="326"/>
      <c r="Q90" s="327"/>
    </row>
    <row r="91" spans="1:17" s="98" customFormat="1" ht="23.25" customHeight="1">
      <c r="A91" s="464" t="s">
        <v>439</v>
      </c>
      <c r="B91" s="464"/>
      <c r="C91" s="464"/>
      <c r="D91" s="321"/>
      <c r="E91" s="321"/>
      <c r="F91" s="321"/>
      <c r="G91" s="321"/>
      <c r="H91" s="321"/>
      <c r="I91" s="321"/>
      <c r="J91" s="321"/>
      <c r="K91" s="322"/>
      <c r="L91" s="8"/>
      <c r="M91" s="263">
        <v>0</v>
      </c>
      <c r="N91" s="263">
        <v>0</v>
      </c>
      <c r="P91" s="263"/>
      <c r="Q91" s="323"/>
    </row>
    <row r="92" spans="1:17">
      <c r="A92" s="184">
        <f>A90+1</f>
        <v>70</v>
      </c>
      <c r="B92" s="340" t="s">
        <v>412</v>
      </c>
      <c r="C92" s="324" t="s">
        <v>260</v>
      </c>
      <c r="D92" s="197">
        <v>1</v>
      </c>
      <c r="E92" s="197">
        <v>160</v>
      </c>
      <c r="F92" s="189">
        <f>M92/$J$3</f>
        <v>2.7551020408163263</v>
      </c>
      <c r="G92" s="190">
        <f>F92*E92</f>
        <v>440.81632653061217</v>
      </c>
      <c r="H92" s="191">
        <f>N92/$J$3</f>
        <v>0.51020408163265307</v>
      </c>
      <c r="I92" s="190">
        <f>H92*E92</f>
        <v>81.632653061224488</v>
      </c>
      <c r="J92" s="192">
        <f>G92+I92</f>
        <v>522.44897959183663</v>
      </c>
      <c r="K92" s="265">
        <f>J92/E92</f>
        <v>3.2653061224489788</v>
      </c>
      <c r="L92" s="8"/>
      <c r="M92" s="325">
        <v>6.75</v>
      </c>
      <c r="N92" s="325">
        <v>1.25</v>
      </c>
      <c r="O92" s="8"/>
      <c r="P92" s="326"/>
      <c r="Q92" s="327"/>
    </row>
    <row r="93" spans="1:17" ht="26.25">
      <c r="A93" s="184">
        <f>A92+1</f>
        <v>71</v>
      </c>
      <c r="B93" s="342" t="s">
        <v>440</v>
      </c>
      <c r="C93" s="324" t="s">
        <v>20</v>
      </c>
      <c r="D93" s="197">
        <v>1</v>
      </c>
      <c r="E93" s="197">
        <v>1</v>
      </c>
      <c r="F93" s="189">
        <f t="shared" si="7"/>
        <v>38.877551020408163</v>
      </c>
      <c r="G93" s="190">
        <f t="shared" si="8"/>
        <v>38.877551020408163</v>
      </c>
      <c r="H93" s="191">
        <f t="shared" si="9"/>
        <v>15.306122448979592</v>
      </c>
      <c r="I93" s="190">
        <f t="shared" si="10"/>
        <v>15.306122448979592</v>
      </c>
      <c r="J93" s="192">
        <f t="shared" si="11"/>
        <v>54.183673469387756</v>
      </c>
      <c r="K93" s="265">
        <f t="shared" si="12"/>
        <v>54.183673469387756</v>
      </c>
      <c r="L93" s="8"/>
      <c r="M93" s="325">
        <v>95.25</v>
      </c>
      <c r="N93" s="325">
        <v>37.5</v>
      </c>
      <c r="O93" s="8"/>
      <c r="P93" s="326"/>
      <c r="Q93" s="329"/>
    </row>
    <row r="94" spans="1:17">
      <c r="A94" s="184">
        <f t="shared" si="13"/>
        <v>72</v>
      </c>
      <c r="B94" s="341" t="s">
        <v>441</v>
      </c>
      <c r="C94" s="324" t="s">
        <v>20</v>
      </c>
      <c r="D94" s="197">
        <v>1</v>
      </c>
      <c r="E94" s="197">
        <v>3</v>
      </c>
      <c r="F94" s="189">
        <f t="shared" si="7"/>
        <v>38.877551020408163</v>
      </c>
      <c r="G94" s="190">
        <f t="shared" si="8"/>
        <v>116.63265306122449</v>
      </c>
      <c r="H94" s="191">
        <f t="shared" si="9"/>
        <v>13.265306122448978</v>
      </c>
      <c r="I94" s="190">
        <f t="shared" si="10"/>
        <v>39.795918367346935</v>
      </c>
      <c r="J94" s="192">
        <f t="shared" si="11"/>
        <v>156.42857142857142</v>
      </c>
      <c r="K94" s="265">
        <f t="shared" si="12"/>
        <v>52.142857142857139</v>
      </c>
      <c r="L94" s="8"/>
      <c r="M94" s="325">
        <v>95.25</v>
      </c>
      <c r="N94" s="325">
        <v>32.5</v>
      </c>
      <c r="O94" s="8"/>
      <c r="P94" s="326"/>
      <c r="Q94" s="327"/>
    </row>
    <row r="95" spans="1:17">
      <c r="A95" s="184">
        <f t="shared" si="13"/>
        <v>73</v>
      </c>
      <c r="B95" s="341" t="s">
        <v>442</v>
      </c>
      <c r="C95" s="324" t="s">
        <v>20</v>
      </c>
      <c r="D95" s="197">
        <v>1</v>
      </c>
      <c r="E95" s="197">
        <v>6</v>
      </c>
      <c r="F95" s="189">
        <f t="shared" si="7"/>
        <v>38.877551020408163</v>
      </c>
      <c r="G95" s="190">
        <f t="shared" si="8"/>
        <v>233.26530612244898</v>
      </c>
      <c r="H95" s="191">
        <f t="shared" si="9"/>
        <v>13.265306122448978</v>
      </c>
      <c r="I95" s="190">
        <f t="shared" si="10"/>
        <v>79.591836734693871</v>
      </c>
      <c r="J95" s="192">
        <f t="shared" si="11"/>
        <v>312.85714285714283</v>
      </c>
      <c r="K95" s="265">
        <f t="shared" si="12"/>
        <v>52.142857142857139</v>
      </c>
      <c r="L95" s="8"/>
      <c r="M95" s="325">
        <v>95.25</v>
      </c>
      <c r="N95" s="325">
        <v>32.5</v>
      </c>
      <c r="O95" s="8"/>
      <c r="P95" s="326"/>
      <c r="Q95" s="327"/>
    </row>
    <row r="96" spans="1:17">
      <c r="A96" s="184">
        <f t="shared" si="13"/>
        <v>74</v>
      </c>
      <c r="B96" s="341" t="s">
        <v>443</v>
      </c>
      <c r="C96" s="324" t="s">
        <v>20</v>
      </c>
      <c r="D96" s="197">
        <v>1</v>
      </c>
      <c r="E96" s="197">
        <v>10</v>
      </c>
      <c r="F96" s="189">
        <f t="shared" si="7"/>
        <v>117.3469387755102</v>
      </c>
      <c r="G96" s="190">
        <f t="shared" si="8"/>
        <v>1173.4693877551019</v>
      </c>
      <c r="H96" s="191">
        <f t="shared" si="9"/>
        <v>10.204081632653061</v>
      </c>
      <c r="I96" s="190">
        <f t="shared" si="10"/>
        <v>102.0408163265306</v>
      </c>
      <c r="J96" s="192">
        <f t="shared" si="11"/>
        <v>1275.5102040816325</v>
      </c>
      <c r="K96" s="265">
        <f t="shared" si="12"/>
        <v>127.55102040816325</v>
      </c>
      <c r="L96" s="8"/>
      <c r="M96" s="325">
        <v>287.5</v>
      </c>
      <c r="N96" s="325">
        <v>25</v>
      </c>
      <c r="O96" s="8"/>
      <c r="P96" s="326"/>
      <c r="Q96" s="329"/>
    </row>
    <row r="97" spans="1:17">
      <c r="A97" s="184">
        <f>A96+1</f>
        <v>75</v>
      </c>
      <c r="B97" s="275" t="s">
        <v>405</v>
      </c>
      <c r="C97" s="343" t="s">
        <v>406</v>
      </c>
      <c r="D97" s="187">
        <v>1</v>
      </c>
      <c r="E97" s="187">
        <v>4</v>
      </c>
      <c r="F97" s="189">
        <f t="shared" si="7"/>
        <v>30.612244897959183</v>
      </c>
      <c r="G97" s="190">
        <f t="shared" si="8"/>
        <v>122.44897959183673</v>
      </c>
      <c r="H97" s="191">
        <f t="shared" si="9"/>
        <v>20.408163265306122</v>
      </c>
      <c r="I97" s="190">
        <f t="shared" si="10"/>
        <v>81.632653061224488</v>
      </c>
      <c r="J97" s="192">
        <f t="shared" si="11"/>
        <v>204.08163265306121</v>
      </c>
      <c r="K97" s="265">
        <f t="shared" si="12"/>
        <v>51.020408163265301</v>
      </c>
      <c r="L97" s="8"/>
      <c r="M97" s="325">
        <v>75</v>
      </c>
      <c r="N97" s="325">
        <v>50</v>
      </c>
      <c r="O97" s="8"/>
      <c r="P97" s="326"/>
      <c r="Q97" s="329"/>
    </row>
    <row r="98" spans="1:17">
      <c r="A98" s="184">
        <f>A97+1</f>
        <v>76</v>
      </c>
      <c r="B98" s="268" t="s">
        <v>407</v>
      </c>
      <c r="C98" s="324" t="s">
        <v>21</v>
      </c>
      <c r="D98" s="197">
        <v>1</v>
      </c>
      <c r="E98" s="197">
        <v>170</v>
      </c>
      <c r="F98" s="276">
        <f t="shared" si="7"/>
        <v>5.3061224489795915</v>
      </c>
      <c r="G98" s="190">
        <f t="shared" si="8"/>
        <v>902.0408163265306</v>
      </c>
      <c r="H98" s="191">
        <f t="shared" si="9"/>
        <v>0</v>
      </c>
      <c r="I98" s="190">
        <f t="shared" si="10"/>
        <v>0</v>
      </c>
      <c r="J98" s="192">
        <f t="shared" si="11"/>
        <v>902.0408163265306</v>
      </c>
      <c r="K98" s="265">
        <f t="shared" si="12"/>
        <v>5.3061224489795915</v>
      </c>
      <c r="L98" s="8"/>
      <c r="M98" s="325">
        <v>13</v>
      </c>
      <c r="N98" s="325"/>
      <c r="O98" s="8"/>
      <c r="P98" s="326"/>
      <c r="Q98" s="329"/>
    </row>
    <row r="99" spans="1:17">
      <c r="A99" s="184">
        <f t="shared" si="13"/>
        <v>77</v>
      </c>
      <c r="B99" s="340" t="s">
        <v>408</v>
      </c>
      <c r="C99" s="324" t="s">
        <v>21</v>
      </c>
      <c r="D99" s="197">
        <v>1</v>
      </c>
      <c r="E99" s="197">
        <v>155</v>
      </c>
      <c r="F99" s="189">
        <f t="shared" si="7"/>
        <v>2.1428571428571428</v>
      </c>
      <c r="G99" s="190">
        <f t="shared" si="8"/>
        <v>332.14285714285711</v>
      </c>
      <c r="H99" s="191">
        <f t="shared" si="9"/>
        <v>0</v>
      </c>
      <c r="I99" s="190">
        <f t="shared" si="10"/>
        <v>0</v>
      </c>
      <c r="J99" s="192">
        <f t="shared" si="11"/>
        <v>332.14285714285711</v>
      </c>
      <c r="K99" s="265">
        <f t="shared" si="12"/>
        <v>2.1428571428571428</v>
      </c>
      <c r="L99" s="8"/>
      <c r="M99" s="325">
        <v>5.25</v>
      </c>
      <c r="N99" s="325"/>
      <c r="O99" s="8"/>
      <c r="P99" s="326"/>
      <c r="Q99" s="327"/>
    </row>
    <row r="100" spans="1:17">
      <c r="A100" s="184">
        <f t="shared" si="13"/>
        <v>78</v>
      </c>
      <c r="B100" s="340" t="s">
        <v>409</v>
      </c>
      <c r="C100" s="324" t="s">
        <v>21</v>
      </c>
      <c r="D100" s="197">
        <v>1</v>
      </c>
      <c r="E100" s="197">
        <v>15</v>
      </c>
      <c r="F100" s="189">
        <f t="shared" si="7"/>
        <v>10.408163265306122</v>
      </c>
      <c r="G100" s="190">
        <f t="shared" si="8"/>
        <v>156.12244897959184</v>
      </c>
      <c r="H100" s="191">
        <f t="shared" si="9"/>
        <v>0</v>
      </c>
      <c r="I100" s="190">
        <f t="shared" si="10"/>
        <v>0</v>
      </c>
      <c r="J100" s="192">
        <f t="shared" si="11"/>
        <v>156.12244897959184</v>
      </c>
      <c r="K100" s="265">
        <f t="shared" si="12"/>
        <v>10.408163265306122</v>
      </c>
      <c r="L100" s="8"/>
      <c r="M100" s="325">
        <v>25.5</v>
      </c>
      <c r="N100" s="325"/>
      <c r="O100" s="8"/>
      <c r="P100" s="326"/>
      <c r="Q100" s="327"/>
    </row>
    <row r="101" spans="1:17">
      <c r="A101" s="184">
        <f t="shared" si="13"/>
        <v>79</v>
      </c>
      <c r="B101" s="340" t="s">
        <v>410</v>
      </c>
      <c r="C101" s="324" t="s">
        <v>21</v>
      </c>
      <c r="D101" s="197">
        <v>1</v>
      </c>
      <c r="E101" s="197">
        <v>16</v>
      </c>
      <c r="F101" s="189">
        <f t="shared" si="7"/>
        <v>9.2857142857142847</v>
      </c>
      <c r="G101" s="190">
        <f t="shared" si="8"/>
        <v>148.57142857142856</v>
      </c>
      <c r="H101" s="191">
        <f t="shared" si="9"/>
        <v>0</v>
      </c>
      <c r="I101" s="190">
        <f t="shared" si="10"/>
        <v>0</v>
      </c>
      <c r="J101" s="192">
        <f t="shared" si="11"/>
        <v>148.57142857142856</v>
      </c>
      <c r="K101" s="265">
        <f t="shared" si="12"/>
        <v>9.2857142857142847</v>
      </c>
      <c r="L101" s="8"/>
      <c r="M101" s="325">
        <v>22.75</v>
      </c>
      <c r="N101" s="325"/>
      <c r="O101" s="8"/>
      <c r="P101" s="326"/>
      <c r="Q101" s="329"/>
    </row>
    <row r="102" spans="1:17" ht="16.5" thickBot="1">
      <c r="F102" s="22"/>
      <c r="G102" s="99">
        <f>SUM(G11:G101)</f>
        <v>54268.8775510204</v>
      </c>
      <c r="H102" s="86"/>
      <c r="I102" s="99">
        <f>SUM(I11:I101)</f>
        <v>8272.1428571428551</v>
      </c>
      <c r="J102" s="100"/>
      <c r="L102" s="8"/>
      <c r="M102" s="23"/>
      <c r="N102" s="23"/>
      <c r="P102" s="23"/>
      <c r="Q102" s="112"/>
    </row>
    <row r="103" spans="1:17" ht="16.5" thickBot="1">
      <c r="F103" s="24">
        <f t="shared" si="7"/>
        <v>0</v>
      </c>
      <c r="G103" s="87" t="s">
        <v>185</v>
      </c>
      <c r="H103" s="102"/>
      <c r="I103" s="25"/>
      <c r="J103" s="344">
        <f>H103*G102</f>
        <v>0</v>
      </c>
      <c r="L103" s="8"/>
      <c r="M103" s="23"/>
      <c r="N103" s="23"/>
      <c r="P103" s="23"/>
      <c r="Q103" s="112"/>
    </row>
    <row r="104" spans="1:17" ht="16.5" thickBot="1">
      <c r="F104" s="22">
        <f t="shared" si="7"/>
        <v>0</v>
      </c>
      <c r="G104" s="26"/>
      <c r="H104" s="86"/>
      <c r="I104" s="26"/>
      <c r="J104" s="27"/>
      <c r="L104" s="8"/>
      <c r="M104" s="23"/>
      <c r="N104" s="23"/>
      <c r="P104" s="23"/>
      <c r="Q104" s="112"/>
    </row>
    <row r="105" spans="1:17" ht="16.5" thickBot="1">
      <c r="F105" s="24"/>
      <c r="G105" s="25" t="s">
        <v>186</v>
      </c>
      <c r="H105" s="104"/>
      <c r="I105" s="25"/>
      <c r="J105" s="344">
        <f>SUM(J11:J103)</f>
        <v>62541.020408163262</v>
      </c>
      <c r="L105" s="8"/>
      <c r="M105" s="23"/>
      <c r="N105" s="23"/>
      <c r="P105" s="23"/>
      <c r="Q105" s="112"/>
    </row>
    <row r="106" spans="1:17" ht="16.5" thickBot="1">
      <c r="F106" s="28"/>
      <c r="G106" s="29"/>
      <c r="H106" s="105"/>
      <c r="I106" s="29"/>
      <c r="J106" s="30"/>
      <c r="L106" s="8"/>
      <c r="M106" s="23"/>
      <c r="N106" s="23"/>
      <c r="P106" s="23"/>
      <c r="Q106" s="112"/>
    </row>
    <row r="107" spans="1:17">
      <c r="F107" s="31"/>
      <c r="G107" s="88" t="s">
        <v>187</v>
      </c>
      <c r="H107" s="106"/>
      <c r="I107" s="32"/>
      <c r="J107" s="33">
        <f>J105*H107</f>
        <v>0</v>
      </c>
      <c r="L107" s="8"/>
      <c r="M107" s="23"/>
      <c r="N107" s="23"/>
      <c r="P107" s="23"/>
      <c r="Q107" s="112"/>
    </row>
    <row r="108" spans="1:17" ht="16.5" thickBot="1">
      <c r="F108" s="34"/>
      <c r="G108" s="89" t="s">
        <v>188</v>
      </c>
      <c r="H108" s="107"/>
      <c r="I108" s="35"/>
      <c r="J108" s="36">
        <f>J105+J107</f>
        <v>62541.020408163262</v>
      </c>
      <c r="L108" s="8"/>
      <c r="M108" s="23"/>
      <c r="N108" s="23"/>
      <c r="P108" s="23"/>
      <c r="Q108" s="112"/>
    </row>
    <row r="109" spans="1:17" ht="16.5" thickBot="1">
      <c r="F109" s="37"/>
      <c r="G109" s="90"/>
      <c r="H109" s="108"/>
      <c r="I109" s="38"/>
      <c r="J109" s="39"/>
      <c r="L109" s="8"/>
      <c r="M109" s="23"/>
      <c r="N109" s="23"/>
      <c r="P109" s="23"/>
      <c r="Q109" s="112"/>
    </row>
    <row r="110" spans="1:17">
      <c r="F110" s="40"/>
      <c r="G110" s="88" t="s">
        <v>189</v>
      </c>
      <c r="H110" s="106"/>
      <c r="I110" s="32"/>
      <c r="J110" s="33">
        <f>J108*H110</f>
        <v>0</v>
      </c>
      <c r="L110" s="8"/>
      <c r="M110" s="23"/>
      <c r="N110" s="23"/>
      <c r="P110" s="23"/>
      <c r="Q110" s="112"/>
    </row>
    <row r="111" spans="1:17" ht="16.5" thickBot="1">
      <c r="F111" s="34"/>
      <c r="G111" s="89" t="s">
        <v>188</v>
      </c>
      <c r="H111" s="109"/>
      <c r="I111" s="35"/>
      <c r="J111" s="36">
        <f>J108+J110</f>
        <v>62541.020408163262</v>
      </c>
      <c r="M111" s="23"/>
      <c r="N111" s="23"/>
      <c r="P111" s="23"/>
      <c r="Q111" s="112"/>
    </row>
    <row r="112" spans="1:17" ht="16.5" thickBot="1">
      <c r="F112" s="37"/>
      <c r="G112" s="90"/>
      <c r="H112" s="110"/>
      <c r="I112" s="38"/>
      <c r="J112" s="39"/>
      <c r="M112" s="23"/>
      <c r="N112" s="23"/>
      <c r="P112" s="23"/>
      <c r="Q112" s="112"/>
    </row>
    <row r="113" spans="6:17">
      <c r="F113" s="40"/>
      <c r="G113" s="91" t="s">
        <v>190</v>
      </c>
      <c r="H113" s="106">
        <v>0.18</v>
      </c>
      <c r="I113" s="32"/>
      <c r="J113" s="41">
        <f>J111*H113</f>
        <v>11257.383673469387</v>
      </c>
      <c r="M113" s="23"/>
      <c r="N113" s="23"/>
      <c r="P113" s="23"/>
      <c r="Q113" s="112"/>
    </row>
    <row r="114" spans="6:17" ht="16.5" thickBot="1">
      <c r="F114" s="34"/>
      <c r="G114" s="92" t="s">
        <v>191</v>
      </c>
      <c r="H114" s="107" t="s">
        <v>11</v>
      </c>
      <c r="I114" s="42"/>
      <c r="J114" s="36">
        <f>J111+J113</f>
        <v>73798.404081632645</v>
      </c>
      <c r="M114" s="23"/>
      <c r="N114" s="23"/>
      <c r="P114" s="23"/>
      <c r="Q114" s="112"/>
    </row>
    <row r="115" spans="6:17">
      <c r="M115" s="23"/>
      <c r="N115" s="23"/>
    </row>
    <row r="116" spans="6:17">
      <c r="M116" s="23"/>
      <c r="N116" s="23"/>
    </row>
    <row r="117" spans="6:17">
      <c r="M117" s="23"/>
      <c r="N117" s="23"/>
    </row>
    <row r="118" spans="6:17">
      <c r="M118" s="23"/>
      <c r="N118" s="23"/>
    </row>
  </sheetData>
  <mergeCells count="21">
    <mergeCell ref="A1:B1"/>
    <mergeCell ref="H1:J1"/>
    <mergeCell ref="A2:F2"/>
    <mergeCell ref="A3:F3"/>
    <mergeCell ref="A4:F4"/>
    <mergeCell ref="A5:A6"/>
    <mergeCell ref="C5:C6"/>
    <mergeCell ref="D5:E5"/>
    <mergeCell ref="P5:P6"/>
    <mergeCell ref="F5:G5"/>
    <mergeCell ref="H5:I5"/>
    <mergeCell ref="J5:J6"/>
    <mergeCell ref="K5:K6"/>
    <mergeCell ref="Q5:Q6"/>
    <mergeCell ref="M5:M6"/>
    <mergeCell ref="A91:C91"/>
    <mergeCell ref="A9:K9"/>
    <mergeCell ref="A10:C10"/>
    <mergeCell ref="A50:C50"/>
    <mergeCell ref="A61:C61"/>
    <mergeCell ref="N5:N6"/>
  </mergeCells>
  <phoneticPr fontId="13" type="noConversion"/>
  <pageMargins left="0.7" right="0.7" top="0.75" bottom="0.75" header="0.3" footer="0.3"/>
  <pageSetup paperSize="9" scale="4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0.39997558519241921"/>
    <pageSetUpPr fitToPage="1"/>
  </sheetPr>
  <dimension ref="A1:Q164"/>
  <sheetViews>
    <sheetView showGridLines="0" topLeftCell="B1" zoomScale="80" zoomScaleNormal="80" workbookViewId="0">
      <pane ySplit="10" topLeftCell="A89" activePane="bottomLeft" state="frozen"/>
      <selection activeCell="O300" sqref="O300"/>
      <selection pane="bottomLeft" activeCell="I136" sqref="I136"/>
    </sheetView>
  </sheetViews>
  <sheetFormatPr defaultRowHeight="15.75"/>
  <cols>
    <col min="1" max="1" width="4.125" style="251" customWidth="1"/>
    <col min="2" max="2" width="62.125" style="293" customWidth="1"/>
    <col min="3" max="3" width="7.125" style="251" bestFit="1" customWidth="1"/>
    <col min="4" max="4" width="8.75" style="251" customWidth="1"/>
    <col min="5" max="5" width="10.625" style="251" customWidth="1"/>
    <col min="6" max="6" width="9.5" style="251" bestFit="1" customWidth="1"/>
    <col min="7" max="7" width="16.125" style="251" customWidth="1"/>
    <col min="8" max="8" width="16" style="251" bestFit="1" customWidth="1"/>
    <col min="9" max="9" width="19" style="251" bestFit="1" customWidth="1"/>
    <col min="10" max="10" width="14.875" style="251" customWidth="1"/>
    <col min="11" max="11" width="11.25" style="290" customWidth="1"/>
    <col min="12" max="12" width="3.625" style="101" customWidth="1"/>
    <col min="13" max="13" width="16.25" style="251" bestFit="1" customWidth="1"/>
    <col min="14" max="14" width="10.25" style="251" customWidth="1"/>
    <col min="15" max="15" width="3.625" style="101" customWidth="1"/>
    <col min="16" max="16" width="12.625" style="251" customWidth="1"/>
    <col min="17" max="17" width="17" style="251" customWidth="1"/>
    <col min="18" max="18" width="6.625" style="251" customWidth="1"/>
    <col min="19" max="19" width="6.75" style="251" customWidth="1"/>
    <col min="20" max="16384" width="9" style="251"/>
  </cols>
  <sheetData>
    <row r="1" spans="1:17" ht="13.5" thickBot="1">
      <c r="A1" s="249"/>
      <c r="B1" s="460"/>
      <c r="C1" s="460"/>
      <c r="D1" s="460"/>
      <c r="E1" s="119"/>
      <c r="F1" s="118"/>
      <c r="G1" s="119"/>
      <c r="H1" s="120"/>
      <c r="I1" s="121"/>
      <c r="J1" s="120"/>
      <c r="K1" s="250"/>
      <c r="L1" s="93"/>
      <c r="M1" s="124"/>
      <c r="N1" s="124"/>
      <c r="O1" s="93"/>
    </row>
    <row r="2" spans="1:17" ht="13.5" thickBot="1">
      <c r="A2" s="445" t="s">
        <v>635</v>
      </c>
      <c r="B2" s="461"/>
      <c r="C2" s="125"/>
      <c r="D2" s="118"/>
      <c r="E2" s="119"/>
      <c r="F2" s="118"/>
      <c r="G2" s="127"/>
      <c r="H2" s="447" t="s">
        <v>9</v>
      </c>
      <c r="I2" s="448"/>
      <c r="J2" s="449"/>
      <c r="K2" s="252"/>
      <c r="L2" s="94"/>
      <c r="M2" s="124"/>
      <c r="N2" s="129"/>
      <c r="O2" s="94"/>
    </row>
    <row r="3" spans="1:17" ht="16.5" customHeight="1" thickBot="1">
      <c r="A3" s="459"/>
      <c r="B3" s="459"/>
      <c r="C3" s="459"/>
      <c r="D3" s="459"/>
      <c r="E3" s="459"/>
      <c r="F3" s="459"/>
      <c r="G3" s="253"/>
      <c r="H3" s="131" t="s">
        <v>11</v>
      </c>
      <c r="I3" s="132" t="s">
        <v>10</v>
      </c>
      <c r="J3" s="133" t="s">
        <v>12</v>
      </c>
      <c r="K3" s="252"/>
      <c r="L3" s="94"/>
      <c r="M3" s="124"/>
      <c r="N3" s="129"/>
      <c r="O3" s="94"/>
    </row>
    <row r="4" spans="1:17" ht="13.5" thickBot="1">
      <c r="A4" s="459"/>
      <c r="B4" s="459"/>
      <c r="C4" s="459"/>
      <c r="D4" s="459"/>
      <c r="E4" s="459"/>
      <c r="F4" s="459"/>
      <c r="G4" s="130"/>
      <c r="H4" s="134">
        <f>J160</f>
        <v>40671.348979591821</v>
      </c>
      <c r="I4" s="135">
        <f>H4*J4</f>
        <v>99644.804999999964</v>
      </c>
      <c r="J4" s="136">
        <f ca="1">'4. კანალიზაცია'!J3</f>
        <v>2.4500000000000002</v>
      </c>
      <c r="K4" s="252"/>
      <c r="L4" s="94"/>
      <c r="M4" s="124"/>
      <c r="N4" s="129"/>
      <c r="O4" s="94"/>
    </row>
    <row r="5" spans="1:17" ht="12.75">
      <c r="A5" s="443"/>
      <c r="B5" s="443"/>
      <c r="C5" s="443"/>
      <c r="D5" s="443"/>
      <c r="E5" s="443"/>
      <c r="F5" s="443"/>
      <c r="G5" s="137"/>
      <c r="H5" s="138"/>
      <c r="I5" s="139"/>
      <c r="J5" s="140"/>
      <c r="K5" s="252"/>
      <c r="L5" s="94"/>
      <c r="M5" s="124"/>
      <c r="N5" s="129"/>
      <c r="O5" s="94"/>
    </row>
    <row r="6" spans="1:17" ht="13.5" thickBot="1">
      <c r="A6" s="457"/>
      <c r="B6" s="457"/>
      <c r="C6" s="458"/>
      <c r="D6" s="458"/>
      <c r="E6" s="458"/>
      <c r="F6" s="457"/>
      <c r="G6" s="141"/>
      <c r="H6" s="125"/>
      <c r="I6" s="119"/>
      <c r="J6" s="142"/>
      <c r="K6" s="254"/>
      <c r="L6" s="95"/>
      <c r="M6" s="144"/>
      <c r="N6" s="144"/>
      <c r="O6" s="95"/>
    </row>
    <row r="7" spans="1:17" ht="16.149999999999999" customHeight="1" thickBot="1">
      <c r="A7" s="436" t="s">
        <v>595</v>
      </c>
      <c r="B7" s="145" t="s">
        <v>31</v>
      </c>
      <c r="C7" s="438" t="s">
        <v>32</v>
      </c>
      <c r="D7" s="440" t="s">
        <v>33</v>
      </c>
      <c r="E7" s="441"/>
      <c r="F7" s="442" t="s">
        <v>34</v>
      </c>
      <c r="G7" s="425"/>
      <c r="H7" s="424" t="s">
        <v>35</v>
      </c>
      <c r="I7" s="425"/>
      <c r="J7" s="420" t="s">
        <v>36</v>
      </c>
      <c r="K7" s="422" t="s">
        <v>37</v>
      </c>
      <c r="L7" s="251"/>
      <c r="M7" s="426" t="s">
        <v>38</v>
      </c>
      <c r="N7" s="426" t="s">
        <v>39</v>
      </c>
      <c r="O7" s="251"/>
      <c r="P7" s="428" t="s">
        <v>40</v>
      </c>
      <c r="Q7" s="426" t="s">
        <v>41</v>
      </c>
    </row>
    <row r="8" spans="1:17" ht="26.25" thickBot="1">
      <c r="A8" s="437"/>
      <c r="B8" s="146"/>
      <c r="C8" s="439"/>
      <c r="D8" s="147" t="s">
        <v>42</v>
      </c>
      <c r="E8" s="148" t="s">
        <v>43</v>
      </c>
      <c r="F8" s="149" t="s">
        <v>44</v>
      </c>
      <c r="G8" s="150" t="s">
        <v>43</v>
      </c>
      <c r="H8" s="151" t="s">
        <v>44</v>
      </c>
      <c r="I8" s="150" t="s">
        <v>43</v>
      </c>
      <c r="J8" s="421"/>
      <c r="K8" s="423"/>
      <c r="L8" s="251"/>
      <c r="M8" s="427"/>
      <c r="N8" s="427"/>
      <c r="O8" s="251"/>
      <c r="P8" s="429"/>
      <c r="Q8" s="427"/>
    </row>
    <row r="9" spans="1:17" ht="19.5" customHeight="1">
      <c r="A9" s="152" t="s">
        <v>0</v>
      </c>
      <c r="B9" s="153" t="s">
        <v>1</v>
      </c>
      <c r="C9" s="345" t="s">
        <v>2</v>
      </c>
      <c r="D9" s="346" t="s">
        <v>13</v>
      </c>
      <c r="E9" s="347" t="s">
        <v>3</v>
      </c>
      <c r="F9" s="157" t="s">
        <v>4</v>
      </c>
      <c r="G9" s="157" t="s">
        <v>5</v>
      </c>
      <c r="H9" s="158" t="s">
        <v>6</v>
      </c>
      <c r="I9" s="157" t="s">
        <v>7</v>
      </c>
      <c r="J9" s="159" t="s">
        <v>8</v>
      </c>
      <c r="K9" s="160" t="s">
        <v>15</v>
      </c>
      <c r="L9" s="251"/>
      <c r="M9" s="158" t="s">
        <v>14</v>
      </c>
      <c r="N9" s="159" t="s">
        <v>16</v>
      </c>
      <c r="O9" s="251"/>
      <c r="P9" s="158" t="s">
        <v>45</v>
      </c>
      <c r="Q9" s="159" t="s">
        <v>46</v>
      </c>
    </row>
    <row r="10" spans="1:17" ht="19.5" customHeight="1">
      <c r="A10" s="348"/>
      <c r="B10" s="349"/>
      <c r="C10" s="350"/>
      <c r="D10" s="351"/>
      <c r="E10" s="351"/>
      <c r="F10" s="349"/>
      <c r="G10" s="349"/>
      <c r="H10" s="349"/>
      <c r="I10" s="349"/>
      <c r="J10" s="349"/>
      <c r="K10" s="352"/>
      <c r="L10" s="251"/>
      <c r="M10" s="301"/>
      <c r="N10" s="301"/>
      <c r="O10" s="251"/>
      <c r="P10" s="301"/>
      <c r="Q10" s="301"/>
    </row>
    <row r="11" spans="1:17" ht="12.75">
      <c r="A11" s="475"/>
      <c r="B11" s="475"/>
      <c r="C11" s="475"/>
      <c r="D11" s="475"/>
      <c r="E11" s="475"/>
      <c r="F11" s="475"/>
      <c r="G11" s="475"/>
      <c r="H11" s="475"/>
      <c r="I11" s="475"/>
      <c r="J11" s="475"/>
      <c r="K11" s="475"/>
      <c r="L11" s="8"/>
      <c r="M11" s="304"/>
      <c r="N11" s="304"/>
      <c r="O11" s="8"/>
      <c r="P11" s="304"/>
      <c r="Q11" s="304"/>
    </row>
    <row r="12" spans="1:17" s="98" customFormat="1" ht="23.25" customHeight="1">
      <c r="A12" s="474"/>
      <c r="B12" s="474"/>
      <c r="C12" s="474"/>
      <c r="D12" s="353"/>
      <c r="E12" s="353"/>
      <c r="F12" s="353"/>
      <c r="G12" s="353"/>
      <c r="H12" s="353"/>
      <c r="I12" s="353"/>
      <c r="J12" s="353"/>
      <c r="K12" s="354"/>
      <c r="L12" s="8"/>
      <c r="M12" s="263"/>
      <c r="N12" s="263"/>
      <c r="O12" s="8"/>
      <c r="P12" s="263"/>
      <c r="Q12" s="263"/>
    </row>
    <row r="13" spans="1:17" ht="19.5" customHeight="1">
      <c r="A13" s="184">
        <v>1</v>
      </c>
      <c r="B13" s="355" t="s">
        <v>444</v>
      </c>
      <c r="C13" s="277" t="s">
        <v>445</v>
      </c>
      <c r="D13" s="197">
        <v>1</v>
      </c>
      <c r="E13" s="197">
        <v>1</v>
      </c>
      <c r="F13" s="189">
        <f t="shared" ref="F13:F147" si="0">M13/$J$4</f>
        <v>8902.1428571428569</v>
      </c>
      <c r="G13" s="190">
        <f t="shared" ref="G13:G147" si="1">F13*E13</f>
        <v>8902.1428571428569</v>
      </c>
      <c r="H13" s="191">
        <f t="shared" ref="H13:H147" si="2">N13/$J$4</f>
        <v>177.55102040816325</v>
      </c>
      <c r="I13" s="190">
        <f t="shared" ref="I13:I147" si="3">H13*E13</f>
        <v>177.55102040816325</v>
      </c>
      <c r="J13" s="192">
        <f t="shared" ref="J13:J147" si="4">G13+I13</f>
        <v>9079.6938775510207</v>
      </c>
      <c r="K13" s="265">
        <f>J13/E13</f>
        <v>9079.6938775510207</v>
      </c>
      <c r="L13" s="8"/>
      <c r="M13" s="196">
        <v>21810.25</v>
      </c>
      <c r="N13" s="196">
        <v>435</v>
      </c>
      <c r="O13" s="8"/>
      <c r="P13" s="266"/>
      <c r="Q13" s="286"/>
    </row>
    <row r="14" spans="1:17" ht="12.75">
      <c r="A14" s="184">
        <v>2</v>
      </c>
      <c r="B14" s="310" t="s">
        <v>446</v>
      </c>
      <c r="C14" s="277" t="s">
        <v>445</v>
      </c>
      <c r="D14" s="197">
        <v>1</v>
      </c>
      <c r="E14" s="197">
        <v>1</v>
      </c>
      <c r="F14" s="189">
        <f t="shared" si="0"/>
        <v>3311.2244897959181</v>
      </c>
      <c r="G14" s="190">
        <f t="shared" si="1"/>
        <v>3311.2244897959181</v>
      </c>
      <c r="H14" s="191">
        <f t="shared" si="2"/>
        <v>137.75510204081633</v>
      </c>
      <c r="I14" s="190">
        <f t="shared" si="3"/>
        <v>137.75510204081633</v>
      </c>
      <c r="J14" s="192">
        <f t="shared" si="4"/>
        <v>3448.9795918367345</v>
      </c>
      <c r="K14" s="265">
        <f t="shared" ref="K14:K147" si="5">J14/E14</f>
        <v>3448.9795918367345</v>
      </c>
      <c r="L14" s="8"/>
      <c r="M14" s="196">
        <v>8112.5</v>
      </c>
      <c r="N14" s="196">
        <v>337.5</v>
      </c>
      <c r="O14" s="8"/>
      <c r="P14" s="266"/>
      <c r="Q14" s="286"/>
    </row>
    <row r="15" spans="1:17" ht="12.75">
      <c r="A15" s="184">
        <v>3</v>
      </c>
      <c r="B15" s="307" t="s">
        <v>447</v>
      </c>
      <c r="C15" s="277" t="s">
        <v>445</v>
      </c>
      <c r="D15" s="197">
        <v>1</v>
      </c>
      <c r="E15" s="197">
        <v>1</v>
      </c>
      <c r="F15" s="189">
        <f t="shared" si="0"/>
        <v>219.69387755102039</v>
      </c>
      <c r="G15" s="190">
        <f t="shared" si="1"/>
        <v>219.69387755102039</v>
      </c>
      <c r="H15" s="191">
        <f t="shared" si="2"/>
        <v>25.510204081632651</v>
      </c>
      <c r="I15" s="190">
        <f t="shared" si="3"/>
        <v>25.510204081632651</v>
      </c>
      <c r="J15" s="192">
        <f t="shared" si="4"/>
        <v>245.20408163265304</v>
      </c>
      <c r="K15" s="265">
        <f t="shared" si="5"/>
        <v>245.20408163265304</v>
      </c>
      <c r="L15" s="8"/>
      <c r="M15" s="196">
        <v>538.25</v>
      </c>
      <c r="N15" s="196">
        <v>62.5</v>
      </c>
      <c r="O15" s="8"/>
      <c r="P15" s="266"/>
      <c r="Q15" s="286"/>
    </row>
    <row r="16" spans="1:17" ht="12.75">
      <c r="A16" s="184">
        <v>4</v>
      </c>
      <c r="B16" s="307" t="s">
        <v>448</v>
      </c>
      <c r="C16" s="277" t="s">
        <v>445</v>
      </c>
      <c r="D16" s="197">
        <v>1</v>
      </c>
      <c r="E16" s="197">
        <v>1</v>
      </c>
      <c r="F16" s="276">
        <f t="shared" si="0"/>
        <v>165.61224489795916</v>
      </c>
      <c r="G16" s="190">
        <f t="shared" si="1"/>
        <v>165.61224489795916</v>
      </c>
      <c r="H16" s="191">
        <f t="shared" si="2"/>
        <v>25.510204081632651</v>
      </c>
      <c r="I16" s="190">
        <f t="shared" si="3"/>
        <v>25.510204081632651</v>
      </c>
      <c r="J16" s="192">
        <f t="shared" si="4"/>
        <v>191.12244897959181</v>
      </c>
      <c r="K16" s="265">
        <f t="shared" si="5"/>
        <v>191.12244897959181</v>
      </c>
      <c r="L16" s="8"/>
      <c r="M16" s="196">
        <v>405.75</v>
      </c>
      <c r="N16" s="196">
        <v>62.5</v>
      </c>
      <c r="O16" s="8"/>
      <c r="P16" s="266"/>
      <c r="Q16" s="286"/>
    </row>
    <row r="17" spans="1:17" ht="12.75">
      <c r="A17" s="184">
        <v>5</v>
      </c>
      <c r="B17" s="310" t="s">
        <v>449</v>
      </c>
      <c r="C17" s="277" t="s">
        <v>310</v>
      </c>
      <c r="D17" s="197">
        <v>1</v>
      </c>
      <c r="E17" s="197">
        <v>8</v>
      </c>
      <c r="F17" s="276">
        <f t="shared" si="0"/>
        <v>18.571428571428569</v>
      </c>
      <c r="G17" s="190">
        <f t="shared" si="1"/>
        <v>148.57142857142856</v>
      </c>
      <c r="H17" s="191">
        <f t="shared" si="2"/>
        <v>8.1632653061224492</v>
      </c>
      <c r="I17" s="190">
        <f t="shared" si="3"/>
        <v>65.306122448979593</v>
      </c>
      <c r="J17" s="192">
        <f t="shared" si="4"/>
        <v>213.87755102040813</v>
      </c>
      <c r="K17" s="265">
        <f t="shared" si="5"/>
        <v>26.734693877551017</v>
      </c>
      <c r="L17" s="8"/>
      <c r="M17" s="196">
        <v>45.5</v>
      </c>
      <c r="N17" s="196">
        <v>20</v>
      </c>
      <c r="O17" s="8"/>
      <c r="P17" s="266"/>
      <c r="Q17" s="286"/>
    </row>
    <row r="18" spans="1:17" ht="12.75">
      <c r="A18" s="184">
        <v>6</v>
      </c>
      <c r="B18" s="310" t="s">
        <v>450</v>
      </c>
      <c r="C18" s="277" t="s">
        <v>310</v>
      </c>
      <c r="D18" s="197">
        <v>1</v>
      </c>
      <c r="E18" s="197">
        <v>25</v>
      </c>
      <c r="F18" s="276">
        <f t="shared" si="0"/>
        <v>13.367346938775508</v>
      </c>
      <c r="G18" s="190">
        <f t="shared" si="1"/>
        <v>334.18367346938771</v>
      </c>
      <c r="H18" s="191">
        <f t="shared" si="2"/>
        <v>5.1020408163265305</v>
      </c>
      <c r="I18" s="190">
        <f t="shared" si="3"/>
        <v>127.55102040816327</v>
      </c>
      <c r="J18" s="192">
        <f t="shared" si="4"/>
        <v>461.73469387755097</v>
      </c>
      <c r="K18" s="265">
        <f t="shared" si="5"/>
        <v>18.469387755102037</v>
      </c>
      <c r="L18" s="8"/>
      <c r="M18" s="196">
        <v>32.75</v>
      </c>
      <c r="N18" s="196">
        <v>12.5</v>
      </c>
      <c r="O18" s="8"/>
      <c r="P18" s="266"/>
      <c r="Q18" s="286"/>
    </row>
    <row r="19" spans="1:17" ht="12.75">
      <c r="A19" s="184">
        <v>7</v>
      </c>
      <c r="B19" s="310" t="s">
        <v>451</v>
      </c>
      <c r="C19" s="277" t="s">
        <v>310</v>
      </c>
      <c r="D19" s="197">
        <v>1</v>
      </c>
      <c r="E19" s="197">
        <v>4</v>
      </c>
      <c r="F19" s="276">
        <f t="shared" si="0"/>
        <v>10.102040816326531</v>
      </c>
      <c r="G19" s="190">
        <f t="shared" si="1"/>
        <v>40.408163265306122</v>
      </c>
      <c r="H19" s="191">
        <f t="shared" si="2"/>
        <v>5.1020408163265305</v>
      </c>
      <c r="I19" s="190">
        <f t="shared" si="3"/>
        <v>20.408163265306122</v>
      </c>
      <c r="J19" s="192">
        <f t="shared" si="4"/>
        <v>60.816326530612244</v>
      </c>
      <c r="K19" s="265">
        <f t="shared" si="5"/>
        <v>15.204081632653061</v>
      </c>
      <c r="L19" s="8"/>
      <c r="M19" s="196">
        <v>24.75</v>
      </c>
      <c r="N19" s="196">
        <v>12.5</v>
      </c>
      <c r="O19" s="8"/>
      <c r="P19" s="266"/>
      <c r="Q19" s="286"/>
    </row>
    <row r="20" spans="1:17" ht="12.75">
      <c r="A20" s="184">
        <v>8</v>
      </c>
      <c r="B20" s="310" t="s">
        <v>452</v>
      </c>
      <c r="C20" s="277" t="s">
        <v>310</v>
      </c>
      <c r="D20" s="197">
        <v>1</v>
      </c>
      <c r="E20" s="197">
        <v>3</v>
      </c>
      <c r="F20" s="276">
        <f t="shared" si="0"/>
        <v>9.1836734693877542</v>
      </c>
      <c r="G20" s="190">
        <f t="shared" si="1"/>
        <v>27.551020408163261</v>
      </c>
      <c r="H20" s="191">
        <f t="shared" si="2"/>
        <v>4.0816326530612246</v>
      </c>
      <c r="I20" s="190">
        <f t="shared" si="3"/>
        <v>12.244897959183675</v>
      </c>
      <c r="J20" s="192">
        <f t="shared" si="4"/>
        <v>39.795918367346935</v>
      </c>
      <c r="K20" s="265">
        <f t="shared" si="5"/>
        <v>13.265306122448978</v>
      </c>
      <c r="L20" s="8"/>
      <c r="M20" s="196">
        <v>22.5</v>
      </c>
      <c r="N20" s="196">
        <v>10</v>
      </c>
      <c r="O20" s="8"/>
      <c r="P20" s="266"/>
      <c r="Q20" s="286"/>
    </row>
    <row r="21" spans="1:17" ht="12.75">
      <c r="A21" s="184">
        <v>9</v>
      </c>
      <c r="B21" s="310" t="s">
        <v>453</v>
      </c>
      <c r="C21" s="277" t="s">
        <v>310</v>
      </c>
      <c r="D21" s="197">
        <v>1</v>
      </c>
      <c r="E21" s="197">
        <v>30</v>
      </c>
      <c r="F21" s="276">
        <f t="shared" si="0"/>
        <v>7.6530612244897958</v>
      </c>
      <c r="G21" s="190">
        <f t="shared" si="1"/>
        <v>229.59183673469389</v>
      </c>
      <c r="H21" s="191">
        <f t="shared" si="2"/>
        <v>4.0816326530612246</v>
      </c>
      <c r="I21" s="190">
        <f t="shared" si="3"/>
        <v>122.44897959183673</v>
      </c>
      <c r="J21" s="192">
        <f t="shared" si="4"/>
        <v>352.0408163265306</v>
      </c>
      <c r="K21" s="265">
        <f t="shared" si="5"/>
        <v>11.73469387755102</v>
      </c>
      <c r="L21" s="8"/>
      <c r="M21" s="196">
        <v>18.75</v>
      </c>
      <c r="N21" s="196">
        <v>10</v>
      </c>
      <c r="O21" s="8"/>
      <c r="P21" s="266"/>
      <c r="Q21" s="286"/>
    </row>
    <row r="22" spans="1:17" ht="12.75">
      <c r="A22" s="184">
        <v>10</v>
      </c>
      <c r="B22" s="310" t="s">
        <v>454</v>
      </c>
      <c r="C22" s="277" t="s">
        <v>310</v>
      </c>
      <c r="D22" s="197">
        <v>1</v>
      </c>
      <c r="E22" s="197">
        <v>12</v>
      </c>
      <c r="F22" s="276">
        <f t="shared" si="0"/>
        <v>2.4489795918367343</v>
      </c>
      <c r="G22" s="190">
        <f t="shared" si="1"/>
        <v>29.387755102040813</v>
      </c>
      <c r="H22" s="191">
        <f t="shared" si="2"/>
        <v>3.0612244897959182</v>
      </c>
      <c r="I22" s="190">
        <f t="shared" si="3"/>
        <v>36.734693877551017</v>
      </c>
      <c r="J22" s="192">
        <f t="shared" si="4"/>
        <v>66.122448979591837</v>
      </c>
      <c r="K22" s="265">
        <f t="shared" si="5"/>
        <v>5.5102040816326534</v>
      </c>
      <c r="L22" s="8"/>
      <c r="M22" s="196">
        <v>6</v>
      </c>
      <c r="N22" s="196">
        <v>7.5</v>
      </c>
      <c r="O22" s="8"/>
      <c r="P22" s="266"/>
      <c r="Q22" s="286"/>
    </row>
    <row r="23" spans="1:17" ht="12.75">
      <c r="A23" s="184">
        <v>11</v>
      </c>
      <c r="B23" s="310" t="s">
        <v>455</v>
      </c>
      <c r="C23" s="277" t="s">
        <v>310</v>
      </c>
      <c r="D23" s="197">
        <v>1</v>
      </c>
      <c r="E23" s="197">
        <v>20</v>
      </c>
      <c r="F23" s="276">
        <f t="shared" si="0"/>
        <v>1.0204081632653061</v>
      </c>
      <c r="G23" s="190">
        <f t="shared" si="1"/>
        <v>20.408163265306122</v>
      </c>
      <c r="H23" s="191">
        <f t="shared" si="2"/>
        <v>2.0408163265306123</v>
      </c>
      <c r="I23" s="190">
        <f t="shared" si="3"/>
        <v>40.816326530612244</v>
      </c>
      <c r="J23" s="192">
        <f t="shared" si="4"/>
        <v>61.224489795918366</v>
      </c>
      <c r="K23" s="265">
        <f t="shared" si="5"/>
        <v>3.0612244897959182</v>
      </c>
      <c r="L23" s="8"/>
      <c r="M23" s="196">
        <v>2.5</v>
      </c>
      <c r="N23" s="196">
        <v>5</v>
      </c>
      <c r="O23" s="8"/>
      <c r="P23" s="266"/>
      <c r="Q23" s="286"/>
    </row>
    <row r="24" spans="1:17" ht="12.75">
      <c r="A24" s="184">
        <v>12</v>
      </c>
      <c r="B24" s="310" t="s">
        <v>450</v>
      </c>
      <c r="C24" s="277" t="s">
        <v>310</v>
      </c>
      <c r="D24" s="197">
        <v>1</v>
      </c>
      <c r="E24" s="197">
        <v>20</v>
      </c>
      <c r="F24" s="276">
        <f t="shared" si="0"/>
        <v>13.367346938775508</v>
      </c>
      <c r="G24" s="190">
        <f t="shared" si="1"/>
        <v>267.34693877551018</v>
      </c>
      <c r="H24" s="191">
        <f t="shared" si="2"/>
        <v>5.1020408163265305</v>
      </c>
      <c r="I24" s="190">
        <f t="shared" si="3"/>
        <v>102.0408163265306</v>
      </c>
      <c r="J24" s="192">
        <f t="shared" si="4"/>
        <v>369.38775510204079</v>
      </c>
      <c r="K24" s="265">
        <f t="shared" si="5"/>
        <v>18.469387755102041</v>
      </c>
      <c r="L24" s="8"/>
      <c r="M24" s="196">
        <v>32.75</v>
      </c>
      <c r="N24" s="196">
        <v>12.5</v>
      </c>
      <c r="O24" s="8"/>
      <c r="P24" s="266"/>
      <c r="Q24" s="286"/>
    </row>
    <row r="25" spans="1:17" ht="12.75">
      <c r="A25" s="184">
        <v>13</v>
      </c>
      <c r="B25" s="310" t="s">
        <v>457</v>
      </c>
      <c r="C25" s="277" t="s">
        <v>20</v>
      </c>
      <c r="D25" s="197">
        <v>1</v>
      </c>
      <c r="E25" s="197">
        <v>2</v>
      </c>
      <c r="F25" s="189">
        <f t="shared" si="0"/>
        <v>293.87755102040813</v>
      </c>
      <c r="G25" s="190">
        <f t="shared" si="1"/>
        <v>587.75510204081627</v>
      </c>
      <c r="H25" s="191">
        <f t="shared" si="2"/>
        <v>15.306122448979592</v>
      </c>
      <c r="I25" s="190">
        <f t="shared" si="3"/>
        <v>30.612244897959183</v>
      </c>
      <c r="J25" s="192">
        <f t="shared" si="4"/>
        <v>618.36734693877543</v>
      </c>
      <c r="K25" s="265">
        <f t="shared" si="5"/>
        <v>309.18367346938771</v>
      </c>
      <c r="L25" s="8"/>
      <c r="M25" s="196">
        <v>720</v>
      </c>
      <c r="N25" s="196">
        <v>37.5</v>
      </c>
      <c r="O25" s="8"/>
      <c r="P25" s="266"/>
      <c r="Q25" s="286"/>
    </row>
    <row r="26" spans="1:17" ht="12.75">
      <c r="A26" s="184">
        <v>14</v>
      </c>
      <c r="B26" s="310" t="s">
        <v>458</v>
      </c>
      <c r="C26" s="277" t="s">
        <v>310</v>
      </c>
      <c r="D26" s="197">
        <v>1</v>
      </c>
      <c r="E26" s="197">
        <v>2</v>
      </c>
      <c r="F26" s="189">
        <f t="shared" si="0"/>
        <v>154.08163265306121</v>
      </c>
      <c r="G26" s="190">
        <f t="shared" si="1"/>
        <v>308.16326530612241</v>
      </c>
      <c r="H26" s="191">
        <f t="shared" si="2"/>
        <v>13.265306122448978</v>
      </c>
      <c r="I26" s="190">
        <f t="shared" si="3"/>
        <v>26.530612244897956</v>
      </c>
      <c r="J26" s="192">
        <f t="shared" si="4"/>
        <v>334.69387755102036</v>
      </c>
      <c r="K26" s="265">
        <f t="shared" si="5"/>
        <v>167.34693877551018</v>
      </c>
      <c r="L26" s="8"/>
      <c r="M26" s="271">
        <v>377.5</v>
      </c>
      <c r="N26" s="271">
        <v>32.5</v>
      </c>
      <c r="O26" s="8"/>
      <c r="P26" s="266"/>
      <c r="Q26" s="286"/>
    </row>
    <row r="27" spans="1:17" ht="12.75">
      <c r="A27" s="184">
        <v>15</v>
      </c>
      <c r="B27" s="310" t="s">
        <v>459</v>
      </c>
      <c r="C27" s="277" t="s">
        <v>310</v>
      </c>
      <c r="D27" s="197">
        <v>1</v>
      </c>
      <c r="E27" s="197">
        <v>1</v>
      </c>
      <c r="F27" s="189">
        <f t="shared" si="0"/>
        <v>74.489795918367335</v>
      </c>
      <c r="G27" s="190">
        <f t="shared" si="1"/>
        <v>74.489795918367335</v>
      </c>
      <c r="H27" s="191">
        <f t="shared" si="2"/>
        <v>13.265306122448978</v>
      </c>
      <c r="I27" s="190">
        <f t="shared" si="3"/>
        <v>13.265306122448978</v>
      </c>
      <c r="J27" s="192">
        <f t="shared" si="4"/>
        <v>87.755102040816311</v>
      </c>
      <c r="K27" s="265">
        <f t="shared" si="5"/>
        <v>87.755102040816311</v>
      </c>
      <c r="L27" s="8"/>
      <c r="M27" s="196">
        <v>182.5</v>
      </c>
      <c r="N27" s="271">
        <v>32.5</v>
      </c>
      <c r="O27" s="8"/>
      <c r="P27" s="266"/>
      <c r="Q27" s="286"/>
    </row>
    <row r="28" spans="1:17" ht="12.75">
      <c r="A28" s="184">
        <v>16</v>
      </c>
      <c r="B28" s="310" t="s">
        <v>460</v>
      </c>
      <c r="C28" s="277" t="s">
        <v>20</v>
      </c>
      <c r="D28" s="197">
        <v>1</v>
      </c>
      <c r="E28" s="197">
        <v>1</v>
      </c>
      <c r="F28" s="189">
        <f t="shared" si="0"/>
        <v>63.571428571428569</v>
      </c>
      <c r="G28" s="190">
        <f t="shared" si="1"/>
        <v>63.571428571428569</v>
      </c>
      <c r="H28" s="191">
        <f t="shared" si="2"/>
        <v>10.204081632653061</v>
      </c>
      <c r="I28" s="190">
        <f t="shared" si="3"/>
        <v>10.204081632653061</v>
      </c>
      <c r="J28" s="192">
        <f t="shared" si="4"/>
        <v>73.775510204081627</v>
      </c>
      <c r="K28" s="265">
        <f t="shared" si="5"/>
        <v>73.775510204081627</v>
      </c>
      <c r="L28" s="8"/>
      <c r="M28" s="196">
        <v>155.75</v>
      </c>
      <c r="N28" s="271">
        <v>25</v>
      </c>
      <c r="O28" s="8"/>
      <c r="P28" s="266"/>
      <c r="Q28" s="286"/>
    </row>
    <row r="29" spans="1:17" ht="12.75">
      <c r="A29" s="184">
        <v>17</v>
      </c>
      <c r="B29" s="310" t="s">
        <v>461</v>
      </c>
      <c r="C29" s="277" t="s">
        <v>20</v>
      </c>
      <c r="D29" s="197">
        <v>1</v>
      </c>
      <c r="E29" s="197">
        <v>1</v>
      </c>
      <c r="F29" s="189">
        <f t="shared" si="0"/>
        <v>283.9795918367347</v>
      </c>
      <c r="G29" s="190">
        <f t="shared" si="1"/>
        <v>283.9795918367347</v>
      </c>
      <c r="H29" s="191">
        <f t="shared" si="2"/>
        <v>13.265306122448978</v>
      </c>
      <c r="I29" s="190">
        <f t="shared" si="3"/>
        <v>13.265306122448978</v>
      </c>
      <c r="J29" s="192">
        <f t="shared" si="4"/>
        <v>297.24489795918367</v>
      </c>
      <c r="K29" s="265">
        <f t="shared" si="5"/>
        <v>297.24489795918367</v>
      </c>
      <c r="L29" s="8"/>
      <c r="M29" s="196">
        <v>695.75</v>
      </c>
      <c r="N29" s="271">
        <v>32.5</v>
      </c>
      <c r="O29" s="8"/>
      <c r="P29" s="266"/>
      <c r="Q29" s="286"/>
    </row>
    <row r="30" spans="1:17" ht="12.75">
      <c r="A30" s="184">
        <v>18</v>
      </c>
      <c r="B30" s="310" t="s">
        <v>462</v>
      </c>
      <c r="C30" s="277" t="s">
        <v>20</v>
      </c>
      <c r="D30" s="197">
        <v>1</v>
      </c>
      <c r="E30" s="197">
        <v>1</v>
      </c>
      <c r="F30" s="189">
        <f t="shared" si="0"/>
        <v>251.83673469387753</v>
      </c>
      <c r="G30" s="190">
        <f t="shared" si="1"/>
        <v>251.83673469387753</v>
      </c>
      <c r="H30" s="191">
        <f t="shared" si="2"/>
        <v>10.204081632653061</v>
      </c>
      <c r="I30" s="190">
        <f t="shared" si="3"/>
        <v>10.204081632653061</v>
      </c>
      <c r="J30" s="192">
        <f t="shared" si="4"/>
        <v>262.0408163265306</v>
      </c>
      <c r="K30" s="265">
        <f t="shared" si="5"/>
        <v>262.0408163265306</v>
      </c>
      <c r="L30" s="8"/>
      <c r="M30" s="196">
        <v>617</v>
      </c>
      <c r="N30" s="271">
        <v>25</v>
      </c>
      <c r="O30" s="8"/>
      <c r="P30" s="266"/>
      <c r="Q30" s="286"/>
    </row>
    <row r="31" spans="1:17" ht="12.75">
      <c r="A31" s="184">
        <v>19</v>
      </c>
      <c r="B31" s="310" t="s">
        <v>463</v>
      </c>
      <c r="C31" s="277" t="s">
        <v>20</v>
      </c>
      <c r="D31" s="197">
        <v>1</v>
      </c>
      <c r="E31" s="197">
        <v>3</v>
      </c>
      <c r="F31" s="189">
        <f t="shared" si="0"/>
        <v>590.10204081632651</v>
      </c>
      <c r="G31" s="190">
        <f t="shared" si="1"/>
        <v>1770.3061224489795</v>
      </c>
      <c r="H31" s="191">
        <f t="shared" si="2"/>
        <v>20.408163265306122</v>
      </c>
      <c r="I31" s="190">
        <f t="shared" si="3"/>
        <v>61.224489795918366</v>
      </c>
      <c r="J31" s="192">
        <f t="shared" si="4"/>
        <v>1831.5306122448978</v>
      </c>
      <c r="K31" s="265">
        <f t="shared" si="5"/>
        <v>610.51020408163265</v>
      </c>
      <c r="L31" s="8"/>
      <c r="M31" s="196">
        <v>1445.75</v>
      </c>
      <c r="N31" s="271">
        <v>50</v>
      </c>
      <c r="O31" s="8"/>
      <c r="P31" s="266"/>
      <c r="Q31" s="286"/>
    </row>
    <row r="32" spans="1:17" ht="12.75">
      <c r="A32" s="184">
        <v>20</v>
      </c>
      <c r="B32" s="310" t="s">
        <v>464</v>
      </c>
      <c r="C32" s="277" t="s">
        <v>20</v>
      </c>
      <c r="D32" s="197">
        <v>1</v>
      </c>
      <c r="E32" s="197">
        <v>5</v>
      </c>
      <c r="F32" s="189">
        <f t="shared" si="0"/>
        <v>447.95918367346934</v>
      </c>
      <c r="G32" s="190">
        <f t="shared" si="1"/>
        <v>2239.7959183673465</v>
      </c>
      <c r="H32" s="191">
        <f t="shared" si="2"/>
        <v>20.408163265306122</v>
      </c>
      <c r="I32" s="190">
        <f t="shared" si="3"/>
        <v>102.0408163265306</v>
      </c>
      <c r="J32" s="192">
        <f t="shared" si="4"/>
        <v>2341.8367346938771</v>
      </c>
      <c r="K32" s="265">
        <f t="shared" si="5"/>
        <v>468.36734693877543</v>
      </c>
      <c r="L32" s="8"/>
      <c r="M32" s="196">
        <v>1097.5</v>
      </c>
      <c r="N32" s="271">
        <v>50</v>
      </c>
      <c r="O32" s="8"/>
      <c r="P32" s="266"/>
      <c r="Q32" s="286"/>
    </row>
    <row r="33" spans="1:17" ht="12.75">
      <c r="A33" s="184">
        <v>21</v>
      </c>
      <c r="B33" s="310" t="s">
        <v>465</v>
      </c>
      <c r="C33" s="277" t="s">
        <v>20</v>
      </c>
      <c r="D33" s="197">
        <v>1</v>
      </c>
      <c r="E33" s="197">
        <v>3</v>
      </c>
      <c r="F33" s="189">
        <f t="shared" si="0"/>
        <v>352.24489795918367</v>
      </c>
      <c r="G33" s="190">
        <f t="shared" si="1"/>
        <v>1056.7346938775511</v>
      </c>
      <c r="H33" s="191">
        <f t="shared" si="2"/>
        <v>15.306122448979592</v>
      </c>
      <c r="I33" s="190">
        <f t="shared" si="3"/>
        <v>45.918367346938773</v>
      </c>
      <c r="J33" s="192">
        <f t="shared" si="4"/>
        <v>1102.6530612244899</v>
      </c>
      <c r="K33" s="265">
        <f t="shared" si="5"/>
        <v>367.55102040816331</v>
      </c>
      <c r="L33" s="8"/>
      <c r="M33" s="196">
        <v>863</v>
      </c>
      <c r="N33" s="271">
        <v>37.5</v>
      </c>
      <c r="O33" s="8"/>
      <c r="P33" s="266"/>
      <c r="Q33" s="286"/>
    </row>
    <row r="34" spans="1:17" ht="12.75">
      <c r="A34" s="184">
        <v>22</v>
      </c>
      <c r="B34" s="310" t="s">
        <v>466</v>
      </c>
      <c r="C34" s="277" t="s">
        <v>20</v>
      </c>
      <c r="D34" s="197">
        <v>1</v>
      </c>
      <c r="E34" s="197">
        <v>1</v>
      </c>
      <c r="F34" s="189">
        <f t="shared" si="0"/>
        <v>250.30612244897958</v>
      </c>
      <c r="G34" s="190">
        <f t="shared" si="1"/>
        <v>250.30612244897958</v>
      </c>
      <c r="H34" s="191">
        <f t="shared" si="2"/>
        <v>15.306122448979592</v>
      </c>
      <c r="I34" s="190">
        <f t="shared" si="3"/>
        <v>15.306122448979592</v>
      </c>
      <c r="J34" s="192">
        <f t="shared" si="4"/>
        <v>265.61224489795916</v>
      </c>
      <c r="K34" s="265">
        <f t="shared" si="5"/>
        <v>265.61224489795916</v>
      </c>
      <c r="L34" s="8"/>
      <c r="M34" s="196">
        <v>613.25</v>
      </c>
      <c r="N34" s="271">
        <v>37.5</v>
      </c>
      <c r="O34" s="8"/>
      <c r="P34" s="266"/>
      <c r="Q34" s="286"/>
    </row>
    <row r="35" spans="1:17" ht="12.75">
      <c r="A35" s="184">
        <v>23</v>
      </c>
      <c r="B35" s="310" t="s">
        <v>467</v>
      </c>
      <c r="C35" s="277" t="s">
        <v>20</v>
      </c>
      <c r="D35" s="197">
        <v>1</v>
      </c>
      <c r="E35" s="197">
        <v>1</v>
      </c>
      <c r="F35" s="189">
        <f t="shared" si="0"/>
        <v>87.755102040816325</v>
      </c>
      <c r="G35" s="190">
        <f t="shared" si="1"/>
        <v>87.755102040816325</v>
      </c>
      <c r="H35" s="191">
        <f t="shared" si="2"/>
        <v>5.1020408163265305</v>
      </c>
      <c r="I35" s="190">
        <f t="shared" si="3"/>
        <v>5.1020408163265305</v>
      </c>
      <c r="J35" s="192">
        <f t="shared" si="4"/>
        <v>92.857142857142861</v>
      </c>
      <c r="K35" s="265">
        <f t="shared" si="5"/>
        <v>92.857142857142861</v>
      </c>
      <c r="L35" s="8"/>
      <c r="M35" s="196">
        <v>215</v>
      </c>
      <c r="N35" s="196">
        <v>12.5</v>
      </c>
      <c r="O35" s="8"/>
      <c r="P35" s="266"/>
      <c r="Q35" s="286"/>
    </row>
    <row r="36" spans="1:17" ht="12.75">
      <c r="A36" s="184">
        <v>24</v>
      </c>
      <c r="B36" s="310" t="s">
        <v>468</v>
      </c>
      <c r="C36" s="277" t="s">
        <v>20</v>
      </c>
      <c r="D36" s="197">
        <v>1</v>
      </c>
      <c r="E36" s="197">
        <v>1</v>
      </c>
      <c r="F36" s="189">
        <f t="shared" si="0"/>
        <v>42.04081632653061</v>
      </c>
      <c r="G36" s="190">
        <f t="shared" si="1"/>
        <v>42.04081632653061</v>
      </c>
      <c r="H36" s="191">
        <f t="shared" si="2"/>
        <v>5.1020408163265305</v>
      </c>
      <c r="I36" s="190">
        <f t="shared" si="3"/>
        <v>5.1020408163265305</v>
      </c>
      <c r="J36" s="192">
        <f t="shared" si="4"/>
        <v>47.142857142857139</v>
      </c>
      <c r="K36" s="265">
        <f t="shared" si="5"/>
        <v>47.142857142857139</v>
      </c>
      <c r="L36" s="8"/>
      <c r="M36" s="196">
        <v>103</v>
      </c>
      <c r="N36" s="196">
        <v>12.5</v>
      </c>
      <c r="O36" s="8"/>
      <c r="P36" s="266"/>
      <c r="Q36" s="286"/>
    </row>
    <row r="37" spans="1:17" ht="12" customHeight="1">
      <c r="A37" s="184">
        <v>25</v>
      </c>
      <c r="B37" s="310" t="s">
        <v>469</v>
      </c>
      <c r="C37" s="277" t="s">
        <v>20</v>
      </c>
      <c r="D37" s="197">
        <v>1</v>
      </c>
      <c r="E37" s="197">
        <v>1</v>
      </c>
      <c r="F37" s="189">
        <f t="shared" si="0"/>
        <v>22.448979591836732</v>
      </c>
      <c r="G37" s="190">
        <f t="shared" si="1"/>
        <v>22.448979591836732</v>
      </c>
      <c r="H37" s="191">
        <f t="shared" si="2"/>
        <v>5.1020408163265305</v>
      </c>
      <c r="I37" s="190">
        <f t="shared" si="3"/>
        <v>5.1020408163265305</v>
      </c>
      <c r="J37" s="192">
        <f t="shared" si="4"/>
        <v>27.551020408163261</v>
      </c>
      <c r="K37" s="265">
        <f t="shared" si="5"/>
        <v>27.551020408163261</v>
      </c>
      <c r="L37" s="8"/>
      <c r="M37" s="196">
        <v>55</v>
      </c>
      <c r="N37" s="271">
        <v>12.5</v>
      </c>
      <c r="O37" s="8"/>
      <c r="P37" s="266"/>
      <c r="Q37" s="286"/>
    </row>
    <row r="38" spans="1:17" ht="12.75">
      <c r="A38" s="184">
        <v>26</v>
      </c>
      <c r="B38" s="310" t="s">
        <v>470</v>
      </c>
      <c r="C38" s="277" t="s">
        <v>20</v>
      </c>
      <c r="D38" s="197">
        <v>1</v>
      </c>
      <c r="E38" s="197">
        <v>2</v>
      </c>
      <c r="F38" s="189">
        <f t="shared" si="0"/>
        <v>28.77551020408163</v>
      </c>
      <c r="G38" s="190">
        <f t="shared" si="1"/>
        <v>57.551020408163261</v>
      </c>
      <c r="H38" s="191">
        <f t="shared" si="2"/>
        <v>5.1020408163265305</v>
      </c>
      <c r="I38" s="190">
        <f t="shared" si="3"/>
        <v>10.204081632653061</v>
      </c>
      <c r="J38" s="192">
        <f t="shared" si="4"/>
        <v>67.755102040816325</v>
      </c>
      <c r="K38" s="265">
        <f t="shared" si="5"/>
        <v>33.877551020408163</v>
      </c>
      <c r="L38" s="8"/>
      <c r="M38" s="196">
        <v>70.5</v>
      </c>
      <c r="N38" s="356">
        <v>12.5</v>
      </c>
      <c r="O38" s="8"/>
      <c r="P38" s="266"/>
      <c r="Q38" s="286"/>
    </row>
    <row r="39" spans="1:17" ht="12.75">
      <c r="A39" s="184">
        <v>27</v>
      </c>
      <c r="B39" s="310" t="s">
        <v>471</v>
      </c>
      <c r="C39" s="277" t="s">
        <v>20</v>
      </c>
      <c r="D39" s="197">
        <v>1</v>
      </c>
      <c r="E39" s="197">
        <v>2</v>
      </c>
      <c r="F39" s="189">
        <f t="shared" si="0"/>
        <v>8.9795918367346932</v>
      </c>
      <c r="G39" s="190">
        <f t="shared" si="1"/>
        <v>17.959183673469386</v>
      </c>
      <c r="H39" s="191">
        <f t="shared" si="2"/>
        <v>5.1020408163265305</v>
      </c>
      <c r="I39" s="190">
        <f t="shared" si="3"/>
        <v>10.204081632653061</v>
      </c>
      <c r="J39" s="192">
        <f t="shared" si="4"/>
        <v>28.163265306122447</v>
      </c>
      <c r="K39" s="265">
        <f t="shared" si="5"/>
        <v>14.081632653061224</v>
      </c>
      <c r="L39" s="8"/>
      <c r="M39" s="196">
        <v>22</v>
      </c>
      <c r="N39" s="356">
        <v>12.5</v>
      </c>
      <c r="O39" s="8"/>
      <c r="P39" s="266"/>
      <c r="Q39" s="286"/>
    </row>
    <row r="40" spans="1:17" ht="12.75">
      <c r="A40" s="184">
        <v>28</v>
      </c>
      <c r="B40" s="310" t="s">
        <v>472</v>
      </c>
      <c r="C40" s="277" t="s">
        <v>20</v>
      </c>
      <c r="D40" s="197">
        <v>1</v>
      </c>
      <c r="E40" s="197">
        <v>2</v>
      </c>
      <c r="F40" s="189">
        <f t="shared" si="0"/>
        <v>63.265306122448976</v>
      </c>
      <c r="G40" s="190">
        <f t="shared" si="1"/>
        <v>126.53061224489795</v>
      </c>
      <c r="H40" s="191">
        <f t="shared" si="2"/>
        <v>5.1020408163265305</v>
      </c>
      <c r="I40" s="190">
        <f t="shared" si="3"/>
        <v>10.204081632653061</v>
      </c>
      <c r="J40" s="192">
        <f t="shared" si="4"/>
        <v>136.73469387755102</v>
      </c>
      <c r="K40" s="265">
        <f t="shared" si="5"/>
        <v>68.367346938775512</v>
      </c>
      <c r="L40" s="8"/>
      <c r="M40" s="196">
        <v>155</v>
      </c>
      <c r="N40" s="196">
        <v>12.5</v>
      </c>
      <c r="O40" s="8"/>
      <c r="P40" s="266"/>
      <c r="Q40" s="286"/>
    </row>
    <row r="41" spans="1:17" ht="12.75">
      <c r="A41" s="184">
        <v>29</v>
      </c>
      <c r="B41" s="310" t="s">
        <v>473</v>
      </c>
      <c r="C41" s="277" t="s">
        <v>20</v>
      </c>
      <c r="D41" s="187">
        <v>1</v>
      </c>
      <c r="E41" s="187">
        <v>2</v>
      </c>
      <c r="F41" s="189">
        <f t="shared" si="0"/>
        <v>52.04081632653061</v>
      </c>
      <c r="G41" s="190">
        <f t="shared" si="1"/>
        <v>104.08163265306122</v>
      </c>
      <c r="H41" s="191">
        <f t="shared" si="2"/>
        <v>5.1020408163265305</v>
      </c>
      <c r="I41" s="190">
        <f t="shared" si="3"/>
        <v>10.204081632653061</v>
      </c>
      <c r="J41" s="192">
        <f t="shared" si="4"/>
        <v>114.28571428571428</v>
      </c>
      <c r="K41" s="265">
        <f t="shared" si="5"/>
        <v>57.142857142857139</v>
      </c>
      <c r="L41" s="8"/>
      <c r="M41" s="196">
        <v>127.5</v>
      </c>
      <c r="N41" s="196">
        <v>12.5</v>
      </c>
      <c r="O41" s="8"/>
      <c r="P41" s="266"/>
      <c r="Q41" s="286"/>
    </row>
    <row r="42" spans="1:17" ht="12.75">
      <c r="A42" s="184">
        <v>30</v>
      </c>
      <c r="B42" s="310" t="s">
        <v>474</v>
      </c>
      <c r="C42" s="264" t="s">
        <v>445</v>
      </c>
      <c r="D42" s="187">
        <v>1</v>
      </c>
      <c r="E42" s="187">
        <v>1</v>
      </c>
      <c r="F42" s="189">
        <f t="shared" si="0"/>
        <v>166.32653061224488</v>
      </c>
      <c r="G42" s="190">
        <f t="shared" si="1"/>
        <v>166.32653061224488</v>
      </c>
      <c r="H42" s="191">
        <f t="shared" si="2"/>
        <v>5.1020408163265305</v>
      </c>
      <c r="I42" s="190">
        <f t="shared" si="3"/>
        <v>5.1020408163265305</v>
      </c>
      <c r="J42" s="192">
        <f t="shared" si="4"/>
        <v>171.42857142857142</v>
      </c>
      <c r="K42" s="265">
        <f t="shared" si="5"/>
        <v>171.42857142857142</v>
      </c>
      <c r="L42" s="8"/>
      <c r="M42" s="271">
        <v>407.5</v>
      </c>
      <c r="N42" s="271">
        <v>12.5</v>
      </c>
      <c r="O42" s="8"/>
      <c r="P42" s="266"/>
      <c r="Q42" s="286"/>
    </row>
    <row r="43" spans="1:17" ht="12.75">
      <c r="A43" s="184">
        <v>31</v>
      </c>
      <c r="B43" s="310" t="s">
        <v>475</v>
      </c>
      <c r="C43" s="264" t="s">
        <v>20</v>
      </c>
      <c r="D43" s="187">
        <v>1</v>
      </c>
      <c r="E43" s="187">
        <v>2</v>
      </c>
      <c r="F43" s="189">
        <f t="shared" si="0"/>
        <v>69.387755102040813</v>
      </c>
      <c r="G43" s="190">
        <f t="shared" si="1"/>
        <v>138.77551020408163</v>
      </c>
      <c r="H43" s="191">
        <f t="shared" si="2"/>
        <v>10.204081632653061</v>
      </c>
      <c r="I43" s="190">
        <f t="shared" si="3"/>
        <v>20.408163265306122</v>
      </c>
      <c r="J43" s="192">
        <f t="shared" si="4"/>
        <v>159.18367346938774</v>
      </c>
      <c r="K43" s="265">
        <f t="shared" si="5"/>
        <v>79.591836734693871</v>
      </c>
      <c r="L43" s="8"/>
      <c r="M43" s="196">
        <v>170</v>
      </c>
      <c r="N43" s="196">
        <v>25</v>
      </c>
      <c r="O43" s="8"/>
      <c r="P43" s="266"/>
      <c r="Q43" s="286"/>
    </row>
    <row r="44" spans="1:17" ht="12.75">
      <c r="A44" s="184">
        <v>32</v>
      </c>
      <c r="B44" s="310" t="s">
        <v>476</v>
      </c>
      <c r="C44" s="264" t="s">
        <v>20</v>
      </c>
      <c r="D44" s="187">
        <v>1</v>
      </c>
      <c r="E44" s="187">
        <v>3</v>
      </c>
      <c r="F44" s="189">
        <f t="shared" si="0"/>
        <v>43.877551020408163</v>
      </c>
      <c r="G44" s="190">
        <f t="shared" si="1"/>
        <v>131.63265306122449</v>
      </c>
      <c r="H44" s="191">
        <f t="shared" si="2"/>
        <v>10.204081632653061</v>
      </c>
      <c r="I44" s="190">
        <f t="shared" si="3"/>
        <v>30.612244897959183</v>
      </c>
      <c r="J44" s="192">
        <f t="shared" si="4"/>
        <v>162.24489795918367</v>
      </c>
      <c r="K44" s="265">
        <f t="shared" si="5"/>
        <v>54.081632653061227</v>
      </c>
      <c r="L44" s="8"/>
      <c r="M44" s="196">
        <v>107.5</v>
      </c>
      <c r="N44" s="196">
        <v>25</v>
      </c>
      <c r="O44" s="8"/>
      <c r="P44" s="266"/>
      <c r="Q44" s="286"/>
    </row>
    <row r="45" spans="1:17" ht="12.75">
      <c r="A45" s="184">
        <v>33</v>
      </c>
      <c r="B45" s="310" t="s">
        <v>477</v>
      </c>
      <c r="C45" s="264" t="s">
        <v>20</v>
      </c>
      <c r="D45" s="187">
        <v>1</v>
      </c>
      <c r="E45" s="187">
        <v>2</v>
      </c>
      <c r="F45" s="189">
        <f t="shared" si="0"/>
        <v>38.775510204081627</v>
      </c>
      <c r="G45" s="190">
        <f t="shared" si="1"/>
        <v>77.551020408163254</v>
      </c>
      <c r="H45" s="191">
        <f t="shared" si="2"/>
        <v>10.204081632653061</v>
      </c>
      <c r="I45" s="190">
        <f t="shared" si="3"/>
        <v>20.408163265306122</v>
      </c>
      <c r="J45" s="192">
        <f t="shared" si="4"/>
        <v>97.959183673469369</v>
      </c>
      <c r="K45" s="265">
        <f t="shared" si="5"/>
        <v>48.979591836734684</v>
      </c>
      <c r="L45" s="8"/>
      <c r="M45" s="196">
        <v>95</v>
      </c>
      <c r="N45" s="196">
        <v>25</v>
      </c>
      <c r="O45" s="8"/>
      <c r="P45" s="266"/>
      <c r="Q45" s="286"/>
    </row>
    <row r="46" spans="1:17" ht="12.75">
      <c r="A46" s="184">
        <v>34</v>
      </c>
      <c r="B46" s="310" t="s">
        <v>478</v>
      </c>
      <c r="C46" s="264" t="s">
        <v>20</v>
      </c>
      <c r="D46" s="187">
        <v>1</v>
      </c>
      <c r="E46" s="187">
        <v>2</v>
      </c>
      <c r="F46" s="189">
        <f t="shared" si="0"/>
        <v>38.775510204081627</v>
      </c>
      <c r="G46" s="190">
        <f t="shared" si="1"/>
        <v>77.551020408163254</v>
      </c>
      <c r="H46" s="191">
        <f t="shared" si="2"/>
        <v>10.204081632653061</v>
      </c>
      <c r="I46" s="190">
        <f t="shared" si="3"/>
        <v>20.408163265306122</v>
      </c>
      <c r="J46" s="192">
        <f t="shared" si="4"/>
        <v>97.959183673469369</v>
      </c>
      <c r="K46" s="265">
        <f t="shared" si="5"/>
        <v>48.979591836734684</v>
      </c>
      <c r="L46" s="8"/>
      <c r="M46" s="196">
        <v>95</v>
      </c>
      <c r="N46" s="196">
        <v>25</v>
      </c>
      <c r="O46" s="8"/>
      <c r="P46" s="266"/>
      <c r="Q46" s="286"/>
    </row>
    <row r="47" spans="1:17" ht="12.75">
      <c r="A47" s="184">
        <v>35</v>
      </c>
      <c r="B47" s="310" t="s">
        <v>479</v>
      </c>
      <c r="C47" s="264" t="s">
        <v>20</v>
      </c>
      <c r="D47" s="187">
        <v>1</v>
      </c>
      <c r="E47" s="187">
        <v>1</v>
      </c>
      <c r="F47" s="189">
        <f t="shared" si="0"/>
        <v>16.326530612244898</v>
      </c>
      <c r="G47" s="190">
        <f t="shared" si="1"/>
        <v>16.326530612244898</v>
      </c>
      <c r="H47" s="191">
        <f t="shared" si="2"/>
        <v>10.204081632653061</v>
      </c>
      <c r="I47" s="190">
        <f t="shared" si="3"/>
        <v>10.204081632653061</v>
      </c>
      <c r="J47" s="192">
        <f t="shared" si="4"/>
        <v>26.530612244897959</v>
      </c>
      <c r="K47" s="265">
        <f t="shared" si="5"/>
        <v>26.530612244897959</v>
      </c>
      <c r="L47" s="8"/>
      <c r="M47" s="196">
        <v>40</v>
      </c>
      <c r="N47" s="196">
        <v>25</v>
      </c>
      <c r="O47" s="8"/>
      <c r="P47" s="266"/>
      <c r="Q47" s="286"/>
    </row>
    <row r="48" spans="1:17" ht="12.75">
      <c r="A48" s="184">
        <v>36</v>
      </c>
      <c r="B48" s="310" t="s">
        <v>480</v>
      </c>
      <c r="C48" s="264" t="s">
        <v>20</v>
      </c>
      <c r="D48" s="187">
        <v>1</v>
      </c>
      <c r="E48" s="187">
        <v>1</v>
      </c>
      <c r="F48" s="189">
        <f t="shared" si="0"/>
        <v>3.0612244897959182</v>
      </c>
      <c r="G48" s="190">
        <f t="shared" si="1"/>
        <v>3.0612244897959182</v>
      </c>
      <c r="H48" s="191">
        <f t="shared" si="2"/>
        <v>10.204081632653061</v>
      </c>
      <c r="I48" s="190">
        <f t="shared" si="3"/>
        <v>10.204081632653061</v>
      </c>
      <c r="J48" s="192">
        <f t="shared" si="4"/>
        <v>13.26530612244898</v>
      </c>
      <c r="K48" s="265">
        <f t="shared" si="5"/>
        <v>13.26530612244898</v>
      </c>
      <c r="L48" s="8"/>
      <c r="M48" s="196">
        <v>7.5</v>
      </c>
      <c r="N48" s="196">
        <v>25</v>
      </c>
      <c r="O48" s="8"/>
      <c r="P48" s="266"/>
      <c r="Q48" s="286"/>
    </row>
    <row r="49" spans="1:17" ht="12.75">
      <c r="A49" s="184">
        <v>37</v>
      </c>
      <c r="B49" s="310" t="s">
        <v>481</v>
      </c>
      <c r="C49" s="264" t="s">
        <v>20</v>
      </c>
      <c r="D49" s="187">
        <v>1</v>
      </c>
      <c r="E49" s="187">
        <v>4</v>
      </c>
      <c r="F49" s="189">
        <f t="shared" si="0"/>
        <v>28.571428571428569</v>
      </c>
      <c r="G49" s="190">
        <f t="shared" si="1"/>
        <v>114.28571428571428</v>
      </c>
      <c r="H49" s="191">
        <f t="shared" si="2"/>
        <v>10.204081632653061</v>
      </c>
      <c r="I49" s="190">
        <f t="shared" si="3"/>
        <v>40.816326530612244</v>
      </c>
      <c r="J49" s="192">
        <f t="shared" si="4"/>
        <v>155.10204081632651</v>
      </c>
      <c r="K49" s="265">
        <f t="shared" si="5"/>
        <v>38.775510204081627</v>
      </c>
      <c r="L49" s="8"/>
      <c r="M49" s="196">
        <v>70</v>
      </c>
      <c r="N49" s="196">
        <v>25</v>
      </c>
      <c r="O49" s="8"/>
      <c r="P49" s="266"/>
      <c r="Q49" s="286"/>
    </row>
    <row r="50" spans="1:17" ht="12.75">
      <c r="A50" s="184">
        <v>38</v>
      </c>
      <c r="B50" s="310" t="s">
        <v>482</v>
      </c>
      <c r="C50" s="264" t="s">
        <v>20</v>
      </c>
      <c r="D50" s="187">
        <v>1</v>
      </c>
      <c r="E50" s="187">
        <v>14</v>
      </c>
      <c r="F50" s="189">
        <f t="shared" si="0"/>
        <v>12.244897959183673</v>
      </c>
      <c r="G50" s="190">
        <f t="shared" si="1"/>
        <v>171.42857142857142</v>
      </c>
      <c r="H50" s="191">
        <f t="shared" si="2"/>
        <v>10.204081632653061</v>
      </c>
      <c r="I50" s="190">
        <f t="shared" si="3"/>
        <v>142.85714285714286</v>
      </c>
      <c r="J50" s="192">
        <f t="shared" si="4"/>
        <v>314.28571428571428</v>
      </c>
      <c r="K50" s="265">
        <f t="shared" si="5"/>
        <v>22.448979591836736</v>
      </c>
      <c r="L50" s="8"/>
      <c r="M50" s="196">
        <v>30</v>
      </c>
      <c r="N50" s="196">
        <v>25</v>
      </c>
      <c r="O50" s="8"/>
      <c r="P50" s="266"/>
      <c r="Q50" s="286"/>
    </row>
    <row r="51" spans="1:17" ht="12.75">
      <c r="A51" s="184">
        <v>39</v>
      </c>
      <c r="B51" s="310" t="s">
        <v>483</v>
      </c>
      <c r="C51" s="264" t="s">
        <v>20</v>
      </c>
      <c r="D51" s="187">
        <v>1</v>
      </c>
      <c r="E51" s="187">
        <v>4</v>
      </c>
      <c r="F51" s="189">
        <f t="shared" si="0"/>
        <v>9.1836734693877542</v>
      </c>
      <c r="G51" s="190">
        <f t="shared" si="1"/>
        <v>36.734693877551017</v>
      </c>
      <c r="H51" s="191">
        <f t="shared" si="2"/>
        <v>10.204081632653061</v>
      </c>
      <c r="I51" s="190">
        <f t="shared" si="3"/>
        <v>40.816326530612244</v>
      </c>
      <c r="J51" s="192">
        <f t="shared" si="4"/>
        <v>77.551020408163254</v>
      </c>
      <c r="K51" s="265">
        <f t="shared" si="5"/>
        <v>19.387755102040813</v>
      </c>
      <c r="L51" s="8"/>
      <c r="M51" s="196">
        <v>22.5</v>
      </c>
      <c r="N51" s="196">
        <v>25</v>
      </c>
      <c r="O51" s="8"/>
      <c r="P51" s="266"/>
      <c r="Q51" s="286"/>
    </row>
    <row r="52" spans="1:17" ht="12.75">
      <c r="A52" s="184">
        <v>40</v>
      </c>
      <c r="B52" s="310" t="s">
        <v>484</v>
      </c>
      <c r="C52" s="264" t="s">
        <v>20</v>
      </c>
      <c r="D52" s="187">
        <v>1</v>
      </c>
      <c r="E52" s="187">
        <v>1</v>
      </c>
      <c r="F52" s="189">
        <f t="shared" si="0"/>
        <v>5.204081632653061</v>
      </c>
      <c r="G52" s="190">
        <f t="shared" si="1"/>
        <v>5.204081632653061</v>
      </c>
      <c r="H52" s="191">
        <f t="shared" si="2"/>
        <v>8.1632653061224492</v>
      </c>
      <c r="I52" s="190">
        <f t="shared" si="3"/>
        <v>8.1632653061224492</v>
      </c>
      <c r="J52" s="192">
        <f t="shared" si="4"/>
        <v>13.36734693877551</v>
      </c>
      <c r="K52" s="265">
        <f t="shared" si="5"/>
        <v>13.36734693877551</v>
      </c>
      <c r="L52" s="8"/>
      <c r="M52" s="196">
        <v>12.75</v>
      </c>
      <c r="N52" s="196">
        <v>20</v>
      </c>
      <c r="O52" s="8"/>
      <c r="P52" s="266"/>
      <c r="Q52" s="286"/>
    </row>
    <row r="53" spans="1:17" ht="12.75">
      <c r="A53" s="184">
        <v>41</v>
      </c>
      <c r="B53" s="310" t="s">
        <v>485</v>
      </c>
      <c r="C53" s="264" t="s">
        <v>20</v>
      </c>
      <c r="D53" s="187">
        <v>1</v>
      </c>
      <c r="E53" s="187">
        <v>9</v>
      </c>
      <c r="F53" s="189">
        <f t="shared" si="0"/>
        <v>2.9591836734693877</v>
      </c>
      <c r="G53" s="190">
        <f t="shared" si="1"/>
        <v>26.632653061224488</v>
      </c>
      <c r="H53" s="191">
        <f t="shared" si="2"/>
        <v>8.1632653061224492</v>
      </c>
      <c r="I53" s="190">
        <f t="shared" si="3"/>
        <v>73.469387755102048</v>
      </c>
      <c r="J53" s="192">
        <f t="shared" si="4"/>
        <v>100.10204081632654</v>
      </c>
      <c r="K53" s="265">
        <f t="shared" si="5"/>
        <v>11.122448979591837</v>
      </c>
      <c r="L53" s="8"/>
      <c r="M53" s="196">
        <v>7.25</v>
      </c>
      <c r="N53" s="196">
        <v>20</v>
      </c>
      <c r="O53" s="8"/>
      <c r="P53" s="266"/>
      <c r="Q53" s="286"/>
    </row>
    <row r="54" spans="1:17" ht="12.75">
      <c r="A54" s="184">
        <v>42</v>
      </c>
      <c r="B54" s="310" t="s">
        <v>486</v>
      </c>
      <c r="C54" s="264" t="s">
        <v>20</v>
      </c>
      <c r="D54" s="187">
        <v>1</v>
      </c>
      <c r="E54" s="187">
        <v>17</v>
      </c>
      <c r="F54" s="189">
        <f t="shared" si="0"/>
        <v>14.285714285714285</v>
      </c>
      <c r="G54" s="190">
        <f t="shared" si="1"/>
        <v>242.85714285714283</v>
      </c>
      <c r="H54" s="191">
        <f t="shared" si="2"/>
        <v>12.244897959183673</v>
      </c>
      <c r="I54" s="190">
        <f t="shared" si="3"/>
        <v>208.16326530612244</v>
      </c>
      <c r="J54" s="192">
        <f t="shared" si="4"/>
        <v>451.0204081632653</v>
      </c>
      <c r="K54" s="265">
        <f t="shared" si="5"/>
        <v>26.530612244897959</v>
      </c>
      <c r="L54" s="8"/>
      <c r="M54" s="196">
        <v>35</v>
      </c>
      <c r="N54" s="196">
        <v>30</v>
      </c>
      <c r="O54" s="8"/>
      <c r="P54" s="266"/>
      <c r="Q54" s="286"/>
    </row>
    <row r="55" spans="1:17" ht="12.75">
      <c r="A55" s="184">
        <v>43</v>
      </c>
      <c r="B55" s="310" t="s">
        <v>487</v>
      </c>
      <c r="C55" s="264" t="s">
        <v>20</v>
      </c>
      <c r="D55" s="187">
        <v>1</v>
      </c>
      <c r="E55" s="187">
        <v>42</v>
      </c>
      <c r="F55" s="189">
        <f t="shared" si="0"/>
        <v>6.1224489795918364</v>
      </c>
      <c r="G55" s="190">
        <f t="shared" si="1"/>
        <v>257.14285714285711</v>
      </c>
      <c r="H55" s="191">
        <f t="shared" si="2"/>
        <v>12.244897959183673</v>
      </c>
      <c r="I55" s="190">
        <f t="shared" si="3"/>
        <v>514.28571428571422</v>
      </c>
      <c r="J55" s="192">
        <f t="shared" si="4"/>
        <v>771.42857142857133</v>
      </c>
      <c r="K55" s="265">
        <f t="shared" si="5"/>
        <v>18.367346938775508</v>
      </c>
      <c r="L55" s="8"/>
      <c r="M55" s="196">
        <v>15</v>
      </c>
      <c r="N55" s="196">
        <v>30</v>
      </c>
      <c r="O55" s="8"/>
      <c r="P55" s="266"/>
      <c r="Q55" s="286"/>
    </row>
    <row r="56" spans="1:17" ht="12.75">
      <c r="A56" s="184">
        <v>44</v>
      </c>
      <c r="B56" s="310" t="s">
        <v>488</v>
      </c>
      <c r="C56" s="264" t="s">
        <v>20</v>
      </c>
      <c r="D56" s="187">
        <v>1</v>
      </c>
      <c r="E56" s="187">
        <v>18</v>
      </c>
      <c r="F56" s="189">
        <f t="shared" si="0"/>
        <v>5.1020408163265305</v>
      </c>
      <c r="G56" s="190">
        <f t="shared" si="1"/>
        <v>91.836734693877546</v>
      </c>
      <c r="H56" s="191">
        <f t="shared" si="2"/>
        <v>12.244897959183673</v>
      </c>
      <c r="I56" s="190">
        <f t="shared" si="3"/>
        <v>220.40816326530611</v>
      </c>
      <c r="J56" s="192">
        <f t="shared" si="4"/>
        <v>312.24489795918367</v>
      </c>
      <c r="K56" s="265">
        <f t="shared" si="5"/>
        <v>17.346938775510203</v>
      </c>
      <c r="L56" s="8"/>
      <c r="M56" s="196">
        <v>12.5</v>
      </c>
      <c r="N56" s="196">
        <v>30</v>
      </c>
      <c r="O56" s="8"/>
      <c r="P56" s="266"/>
      <c r="Q56" s="286"/>
    </row>
    <row r="57" spans="1:17" ht="12.75">
      <c r="A57" s="184">
        <v>45</v>
      </c>
      <c r="B57" s="310" t="s">
        <v>489</v>
      </c>
      <c r="C57" s="264" t="s">
        <v>20</v>
      </c>
      <c r="D57" s="187">
        <v>1</v>
      </c>
      <c r="E57" s="187">
        <v>2</v>
      </c>
      <c r="F57" s="189">
        <f t="shared" si="0"/>
        <v>6.4285714285714279</v>
      </c>
      <c r="G57" s="190">
        <f t="shared" si="1"/>
        <v>12.857142857142856</v>
      </c>
      <c r="H57" s="191">
        <f t="shared" si="2"/>
        <v>10.204081632653061</v>
      </c>
      <c r="I57" s="190">
        <f t="shared" si="3"/>
        <v>20.408163265306122</v>
      </c>
      <c r="J57" s="192">
        <f t="shared" si="4"/>
        <v>33.265306122448976</v>
      </c>
      <c r="K57" s="265">
        <f t="shared" si="5"/>
        <v>16.632653061224488</v>
      </c>
      <c r="L57" s="8"/>
      <c r="M57" s="271">
        <v>15.75</v>
      </c>
      <c r="N57" s="271">
        <v>25</v>
      </c>
      <c r="O57" s="8"/>
      <c r="P57" s="266"/>
      <c r="Q57" s="286"/>
    </row>
    <row r="58" spans="1:17" ht="12.75">
      <c r="A58" s="184">
        <v>46</v>
      </c>
      <c r="B58" s="310" t="s">
        <v>490</v>
      </c>
      <c r="C58" s="264" t="s">
        <v>20</v>
      </c>
      <c r="D58" s="187">
        <v>1</v>
      </c>
      <c r="E58" s="187">
        <v>8</v>
      </c>
      <c r="F58" s="189">
        <f t="shared" si="0"/>
        <v>5.204081632653061</v>
      </c>
      <c r="G58" s="190">
        <f t="shared" si="1"/>
        <v>41.632653061224488</v>
      </c>
      <c r="H58" s="191">
        <f t="shared" si="2"/>
        <v>8.1632653061224492</v>
      </c>
      <c r="I58" s="190">
        <f t="shared" si="3"/>
        <v>65.306122448979593</v>
      </c>
      <c r="J58" s="192">
        <f t="shared" si="4"/>
        <v>106.93877551020408</v>
      </c>
      <c r="K58" s="265">
        <f t="shared" si="5"/>
        <v>13.36734693877551</v>
      </c>
      <c r="L58" s="8"/>
      <c r="M58" s="271">
        <v>12.75</v>
      </c>
      <c r="N58" s="271">
        <v>20</v>
      </c>
      <c r="O58" s="8"/>
      <c r="P58" s="266"/>
      <c r="Q58" s="286"/>
    </row>
    <row r="59" spans="1:17" ht="12.75">
      <c r="A59" s="184">
        <v>47</v>
      </c>
      <c r="B59" s="310" t="s">
        <v>491</v>
      </c>
      <c r="C59" s="264" t="s">
        <v>20</v>
      </c>
      <c r="D59" s="187">
        <v>1</v>
      </c>
      <c r="E59" s="187">
        <v>2</v>
      </c>
      <c r="F59" s="189">
        <f t="shared" si="0"/>
        <v>14.285714285714285</v>
      </c>
      <c r="G59" s="190">
        <f t="shared" si="1"/>
        <v>28.571428571428569</v>
      </c>
      <c r="H59" s="191">
        <f t="shared" si="2"/>
        <v>8.1632653061224492</v>
      </c>
      <c r="I59" s="190">
        <f t="shared" si="3"/>
        <v>16.326530612244898</v>
      </c>
      <c r="J59" s="192">
        <f t="shared" si="4"/>
        <v>44.897959183673464</v>
      </c>
      <c r="K59" s="265">
        <f t="shared" si="5"/>
        <v>22.448979591836732</v>
      </c>
      <c r="L59" s="8"/>
      <c r="M59" s="271">
        <v>35</v>
      </c>
      <c r="N59" s="271">
        <v>20</v>
      </c>
      <c r="O59" s="8"/>
      <c r="P59" s="266"/>
      <c r="Q59" s="286"/>
    </row>
    <row r="60" spans="1:17" ht="12.75">
      <c r="A60" s="184">
        <v>48</v>
      </c>
      <c r="B60" s="310" t="s">
        <v>492</v>
      </c>
      <c r="C60" s="264" t="s">
        <v>20</v>
      </c>
      <c r="D60" s="187">
        <v>1</v>
      </c>
      <c r="E60" s="187">
        <v>2</v>
      </c>
      <c r="F60" s="189">
        <f t="shared" si="0"/>
        <v>6.1224489795918364</v>
      </c>
      <c r="G60" s="190">
        <f t="shared" si="1"/>
        <v>12.244897959183673</v>
      </c>
      <c r="H60" s="191">
        <f t="shared" si="2"/>
        <v>3.0612244897959182</v>
      </c>
      <c r="I60" s="190">
        <f t="shared" si="3"/>
        <v>6.1224489795918364</v>
      </c>
      <c r="J60" s="192">
        <f t="shared" si="4"/>
        <v>18.367346938775508</v>
      </c>
      <c r="K60" s="265">
        <f t="shared" si="5"/>
        <v>9.1836734693877542</v>
      </c>
      <c r="L60" s="8"/>
      <c r="M60" s="271">
        <v>15</v>
      </c>
      <c r="N60" s="271">
        <v>7.5</v>
      </c>
      <c r="O60" s="8"/>
      <c r="P60" s="266"/>
      <c r="Q60" s="286"/>
    </row>
    <row r="61" spans="1:17" ht="12.75">
      <c r="A61" s="184">
        <v>49</v>
      </c>
      <c r="B61" s="310" t="s">
        <v>493</v>
      </c>
      <c r="C61" s="264" t="s">
        <v>20</v>
      </c>
      <c r="D61" s="187">
        <v>1</v>
      </c>
      <c r="E61" s="187">
        <v>2</v>
      </c>
      <c r="F61" s="189">
        <f t="shared" si="0"/>
        <v>37.346938775510203</v>
      </c>
      <c r="G61" s="190">
        <f t="shared" si="1"/>
        <v>74.693877551020407</v>
      </c>
      <c r="H61" s="191">
        <f t="shared" si="2"/>
        <v>20.408163265306122</v>
      </c>
      <c r="I61" s="190">
        <f t="shared" si="3"/>
        <v>40.816326530612244</v>
      </c>
      <c r="J61" s="192">
        <f t="shared" si="4"/>
        <v>115.51020408163265</v>
      </c>
      <c r="K61" s="265">
        <f t="shared" si="5"/>
        <v>57.755102040816325</v>
      </c>
      <c r="L61" s="8"/>
      <c r="M61" s="271">
        <v>91.5</v>
      </c>
      <c r="N61" s="271">
        <v>50</v>
      </c>
      <c r="O61" s="8"/>
      <c r="P61" s="266"/>
      <c r="Q61" s="286"/>
    </row>
    <row r="62" spans="1:17" ht="12.75">
      <c r="A62" s="184">
        <v>50</v>
      </c>
      <c r="B62" s="310" t="s">
        <v>494</v>
      </c>
      <c r="C62" s="264" t="s">
        <v>20</v>
      </c>
      <c r="D62" s="187">
        <v>1</v>
      </c>
      <c r="E62" s="187">
        <v>1</v>
      </c>
      <c r="F62" s="189">
        <f t="shared" si="0"/>
        <v>245.91836734693877</v>
      </c>
      <c r="G62" s="190">
        <f t="shared" si="1"/>
        <v>245.91836734693877</v>
      </c>
      <c r="H62" s="191">
        <f t="shared" si="2"/>
        <v>15.306122448979592</v>
      </c>
      <c r="I62" s="190">
        <f t="shared" si="3"/>
        <v>15.306122448979592</v>
      </c>
      <c r="J62" s="192">
        <f t="shared" si="4"/>
        <v>261.22448979591837</v>
      </c>
      <c r="K62" s="265">
        <f t="shared" si="5"/>
        <v>261.22448979591837</v>
      </c>
      <c r="L62" s="8"/>
      <c r="M62" s="271">
        <v>602.5</v>
      </c>
      <c r="N62" s="271">
        <v>37.5</v>
      </c>
      <c r="O62" s="8"/>
      <c r="P62" s="266"/>
      <c r="Q62" s="286"/>
    </row>
    <row r="63" spans="1:17" ht="12.75">
      <c r="A63" s="184">
        <v>51</v>
      </c>
      <c r="B63" s="310" t="s">
        <v>495</v>
      </c>
      <c r="C63" s="264" t="s">
        <v>20</v>
      </c>
      <c r="D63" s="187">
        <v>1</v>
      </c>
      <c r="E63" s="187">
        <v>5</v>
      </c>
      <c r="F63" s="189">
        <f t="shared" si="0"/>
        <v>5.7142857142857135</v>
      </c>
      <c r="G63" s="190">
        <f t="shared" si="1"/>
        <v>28.571428571428569</v>
      </c>
      <c r="H63" s="191">
        <f t="shared" si="2"/>
        <v>2.0408163265306123</v>
      </c>
      <c r="I63" s="190">
        <f t="shared" si="3"/>
        <v>10.204081632653061</v>
      </c>
      <c r="J63" s="192">
        <f t="shared" si="4"/>
        <v>38.775510204081627</v>
      </c>
      <c r="K63" s="265">
        <f t="shared" si="5"/>
        <v>7.7551020408163254</v>
      </c>
      <c r="L63" s="8"/>
      <c r="M63" s="271">
        <v>14</v>
      </c>
      <c r="N63" s="271">
        <v>5</v>
      </c>
      <c r="O63" s="8"/>
      <c r="P63" s="266"/>
      <c r="Q63" s="286"/>
    </row>
    <row r="64" spans="1:17" ht="12.75">
      <c r="A64" s="184">
        <v>52</v>
      </c>
      <c r="B64" s="310" t="s">
        <v>496</v>
      </c>
      <c r="C64" s="264" t="s">
        <v>20</v>
      </c>
      <c r="D64" s="187">
        <v>1</v>
      </c>
      <c r="E64" s="187">
        <v>1</v>
      </c>
      <c r="F64" s="189">
        <f t="shared" si="0"/>
        <v>265.30612244897958</v>
      </c>
      <c r="G64" s="190">
        <f t="shared" si="1"/>
        <v>265.30612244897958</v>
      </c>
      <c r="H64" s="191">
        <f t="shared" si="2"/>
        <v>51.020408163265301</v>
      </c>
      <c r="I64" s="190">
        <f t="shared" si="3"/>
        <v>51.020408163265301</v>
      </c>
      <c r="J64" s="192">
        <f t="shared" si="4"/>
        <v>316.32653061224488</v>
      </c>
      <c r="K64" s="265">
        <f t="shared" si="5"/>
        <v>316.32653061224488</v>
      </c>
      <c r="L64" s="8"/>
      <c r="M64" s="271">
        <v>650</v>
      </c>
      <c r="N64" s="271">
        <v>125</v>
      </c>
      <c r="O64" s="8"/>
      <c r="P64" s="266"/>
      <c r="Q64" s="286"/>
    </row>
    <row r="65" spans="1:17" ht="12.75">
      <c r="A65" s="184">
        <v>53</v>
      </c>
      <c r="B65" s="312" t="s">
        <v>497</v>
      </c>
      <c r="C65" s="264" t="s">
        <v>445</v>
      </c>
      <c r="D65" s="187">
        <v>1</v>
      </c>
      <c r="E65" s="187">
        <v>1</v>
      </c>
      <c r="F65" s="189">
        <f t="shared" si="0"/>
        <v>1211.2244897959183</v>
      </c>
      <c r="G65" s="190">
        <f t="shared" si="1"/>
        <v>1211.2244897959183</v>
      </c>
      <c r="H65" s="191">
        <f t="shared" si="2"/>
        <v>306.12244897959181</v>
      </c>
      <c r="I65" s="190">
        <f t="shared" si="3"/>
        <v>306.12244897959181</v>
      </c>
      <c r="J65" s="192">
        <f t="shared" si="4"/>
        <v>1517.3469387755101</v>
      </c>
      <c r="K65" s="265">
        <f t="shared" si="5"/>
        <v>1517.3469387755101</v>
      </c>
      <c r="L65" s="8"/>
      <c r="M65" s="271">
        <v>2967.5</v>
      </c>
      <c r="N65" s="271">
        <v>750</v>
      </c>
      <c r="O65" s="8"/>
      <c r="P65" s="266"/>
      <c r="Q65" s="286"/>
    </row>
    <row r="66" spans="1:17" ht="12.75">
      <c r="A66" s="184">
        <v>54</v>
      </c>
      <c r="B66" s="312" t="s">
        <v>498</v>
      </c>
      <c r="C66" s="264" t="s">
        <v>445</v>
      </c>
      <c r="D66" s="187">
        <v>1</v>
      </c>
      <c r="E66" s="187">
        <v>1</v>
      </c>
      <c r="F66" s="189">
        <f t="shared" si="0"/>
        <v>448.97959183673464</v>
      </c>
      <c r="G66" s="190">
        <f t="shared" si="1"/>
        <v>448.97959183673464</v>
      </c>
      <c r="H66" s="191">
        <f t="shared" si="2"/>
        <v>51.020408163265301</v>
      </c>
      <c r="I66" s="190">
        <f t="shared" si="3"/>
        <v>51.020408163265301</v>
      </c>
      <c r="J66" s="192">
        <f t="shared" si="4"/>
        <v>499.99999999999994</v>
      </c>
      <c r="K66" s="265">
        <f t="shared" si="5"/>
        <v>499.99999999999994</v>
      </c>
      <c r="L66" s="8"/>
      <c r="M66" s="271">
        <v>1100</v>
      </c>
      <c r="N66" s="271">
        <v>125</v>
      </c>
      <c r="O66" s="8"/>
      <c r="P66" s="266"/>
      <c r="Q66" s="286"/>
    </row>
    <row r="67" spans="1:17" ht="25.5">
      <c r="A67" s="184">
        <v>55</v>
      </c>
      <c r="B67" s="310" t="s">
        <v>499</v>
      </c>
      <c r="C67" s="264" t="s">
        <v>445</v>
      </c>
      <c r="D67" s="187">
        <v>1</v>
      </c>
      <c r="E67" s="187">
        <v>1</v>
      </c>
      <c r="F67" s="189">
        <f t="shared" si="0"/>
        <v>28.571428571428569</v>
      </c>
      <c r="G67" s="190">
        <f t="shared" si="1"/>
        <v>28.571428571428569</v>
      </c>
      <c r="H67" s="191">
        <f t="shared" si="2"/>
        <v>3.0612244897959182</v>
      </c>
      <c r="I67" s="190">
        <f t="shared" si="3"/>
        <v>3.0612244897959182</v>
      </c>
      <c r="J67" s="192">
        <f t="shared" si="4"/>
        <v>31.632653061224488</v>
      </c>
      <c r="K67" s="265">
        <f t="shared" si="5"/>
        <v>31.632653061224488</v>
      </c>
      <c r="L67" s="8"/>
      <c r="M67" s="271">
        <v>70</v>
      </c>
      <c r="N67" s="271">
        <v>7.5</v>
      </c>
      <c r="O67" s="8"/>
      <c r="P67" s="266"/>
      <c r="Q67" s="286"/>
    </row>
    <row r="68" spans="1:17" ht="12.75">
      <c r="A68" s="184">
        <v>56</v>
      </c>
      <c r="B68" s="310" t="s">
        <v>500</v>
      </c>
      <c r="C68" s="264" t="s">
        <v>445</v>
      </c>
      <c r="D68" s="187">
        <v>1</v>
      </c>
      <c r="E68" s="187">
        <v>5</v>
      </c>
      <c r="F68" s="189">
        <f t="shared" si="0"/>
        <v>6.1224489795918364</v>
      </c>
      <c r="G68" s="190">
        <f t="shared" si="1"/>
        <v>30.612244897959183</v>
      </c>
      <c r="H68" s="191">
        <f t="shared" si="2"/>
        <v>2.0408163265306123</v>
      </c>
      <c r="I68" s="190">
        <f t="shared" si="3"/>
        <v>10.204081632653061</v>
      </c>
      <c r="J68" s="192">
        <f t="shared" si="4"/>
        <v>40.816326530612244</v>
      </c>
      <c r="K68" s="265">
        <f t="shared" si="5"/>
        <v>8.1632653061224492</v>
      </c>
      <c r="L68" s="8"/>
      <c r="M68" s="271">
        <v>15</v>
      </c>
      <c r="N68" s="271">
        <v>5</v>
      </c>
      <c r="O68" s="8"/>
      <c r="P68" s="266"/>
      <c r="Q68" s="286"/>
    </row>
    <row r="69" spans="1:17" ht="12.75">
      <c r="A69" s="184">
        <v>57</v>
      </c>
      <c r="B69" s="310" t="s">
        <v>493</v>
      </c>
      <c r="C69" s="264" t="s">
        <v>20</v>
      </c>
      <c r="D69" s="187">
        <v>1</v>
      </c>
      <c r="E69" s="187">
        <v>5</v>
      </c>
      <c r="F69" s="189">
        <f t="shared" si="0"/>
        <v>41.836734693877546</v>
      </c>
      <c r="G69" s="190">
        <f t="shared" si="1"/>
        <v>209.18367346938771</v>
      </c>
      <c r="H69" s="191">
        <f t="shared" si="2"/>
        <v>15.306122448979592</v>
      </c>
      <c r="I69" s="190">
        <f t="shared" si="3"/>
        <v>76.530612244897952</v>
      </c>
      <c r="J69" s="192">
        <f t="shared" si="4"/>
        <v>285.71428571428567</v>
      </c>
      <c r="K69" s="265">
        <f t="shared" si="5"/>
        <v>57.142857142857132</v>
      </c>
      <c r="L69" s="8"/>
      <c r="M69" s="271">
        <v>102.5</v>
      </c>
      <c r="N69" s="271">
        <v>37.5</v>
      </c>
      <c r="O69" s="8"/>
      <c r="P69" s="266"/>
      <c r="Q69" s="286"/>
    </row>
    <row r="70" spans="1:17" ht="12.75">
      <c r="A70" s="184">
        <v>58</v>
      </c>
      <c r="B70" s="310" t="s">
        <v>456</v>
      </c>
      <c r="C70" s="277" t="s">
        <v>310</v>
      </c>
      <c r="D70" s="197">
        <v>1</v>
      </c>
      <c r="E70" s="197">
        <v>25</v>
      </c>
      <c r="F70" s="189">
        <f t="shared" si="0"/>
        <v>1.0204081632653061</v>
      </c>
      <c r="G70" s="190">
        <f t="shared" si="1"/>
        <v>25.510204081632654</v>
      </c>
      <c r="H70" s="191">
        <f t="shared" si="2"/>
        <v>2.0408163265306123</v>
      </c>
      <c r="I70" s="190">
        <f t="shared" si="3"/>
        <v>51.020408163265309</v>
      </c>
      <c r="J70" s="192">
        <f t="shared" si="4"/>
        <v>76.530612244897966</v>
      </c>
      <c r="K70" s="265">
        <f t="shared" si="5"/>
        <v>3.0612244897959187</v>
      </c>
      <c r="L70" s="8"/>
      <c r="M70" s="196">
        <v>2.5</v>
      </c>
      <c r="N70" s="196">
        <v>5</v>
      </c>
      <c r="O70" s="8"/>
      <c r="P70" s="266"/>
      <c r="Q70" s="286"/>
    </row>
    <row r="71" spans="1:17" ht="12.75">
      <c r="A71" s="184">
        <v>59</v>
      </c>
      <c r="B71" s="312" t="s">
        <v>501</v>
      </c>
      <c r="C71" s="277" t="s">
        <v>445</v>
      </c>
      <c r="D71" s="197">
        <v>1</v>
      </c>
      <c r="E71" s="197">
        <v>1</v>
      </c>
      <c r="F71" s="189">
        <f t="shared" si="0"/>
        <v>182.14285714285714</v>
      </c>
      <c r="G71" s="190">
        <f t="shared" si="1"/>
        <v>182.14285714285714</v>
      </c>
      <c r="H71" s="191">
        <f t="shared" si="2"/>
        <v>20.408163265306122</v>
      </c>
      <c r="I71" s="190">
        <f t="shared" si="3"/>
        <v>20.408163265306122</v>
      </c>
      <c r="J71" s="192">
        <f t="shared" si="4"/>
        <v>202.55102040816325</v>
      </c>
      <c r="K71" s="265">
        <f t="shared" si="5"/>
        <v>202.55102040816325</v>
      </c>
      <c r="L71" s="8"/>
      <c r="M71" s="196">
        <v>446.25</v>
      </c>
      <c r="N71" s="196">
        <v>50</v>
      </c>
      <c r="O71" s="8"/>
      <c r="P71" s="266"/>
      <c r="Q71" s="286"/>
    </row>
    <row r="72" spans="1:17" ht="12.75">
      <c r="A72" s="184">
        <v>60</v>
      </c>
      <c r="B72" s="310" t="s">
        <v>502</v>
      </c>
      <c r="C72" s="277" t="s">
        <v>310</v>
      </c>
      <c r="D72" s="197">
        <v>1</v>
      </c>
      <c r="E72" s="197">
        <v>1</v>
      </c>
      <c r="F72" s="189">
        <f t="shared" si="0"/>
        <v>3.2653061224489792</v>
      </c>
      <c r="G72" s="190">
        <f t="shared" si="1"/>
        <v>3.2653061224489792</v>
      </c>
      <c r="H72" s="191">
        <f t="shared" si="2"/>
        <v>2.0408163265306123</v>
      </c>
      <c r="I72" s="190">
        <f t="shared" si="3"/>
        <v>2.0408163265306123</v>
      </c>
      <c r="J72" s="192">
        <f t="shared" si="4"/>
        <v>5.3061224489795915</v>
      </c>
      <c r="K72" s="265">
        <f t="shared" si="5"/>
        <v>5.3061224489795915</v>
      </c>
      <c r="L72" s="8"/>
      <c r="M72" s="196">
        <v>8</v>
      </c>
      <c r="N72" s="196">
        <v>5</v>
      </c>
      <c r="O72" s="8"/>
      <c r="P72" s="266"/>
      <c r="Q72" s="286"/>
    </row>
    <row r="73" spans="1:17" ht="12.75">
      <c r="A73" s="184">
        <v>61</v>
      </c>
      <c r="B73" s="310" t="s">
        <v>503</v>
      </c>
      <c r="C73" s="277" t="s">
        <v>20</v>
      </c>
      <c r="D73" s="197">
        <v>1</v>
      </c>
      <c r="E73" s="197">
        <v>1</v>
      </c>
      <c r="F73" s="189">
        <f t="shared" si="0"/>
        <v>24.897959183673468</v>
      </c>
      <c r="G73" s="190">
        <f t="shared" si="1"/>
        <v>24.897959183673468</v>
      </c>
      <c r="H73" s="191">
        <f t="shared" si="2"/>
        <v>2.0408163265306123</v>
      </c>
      <c r="I73" s="190">
        <f t="shared" si="3"/>
        <v>2.0408163265306123</v>
      </c>
      <c r="J73" s="192">
        <f t="shared" si="4"/>
        <v>26.938775510204081</v>
      </c>
      <c r="K73" s="265">
        <f t="shared" si="5"/>
        <v>26.938775510204081</v>
      </c>
      <c r="L73" s="8"/>
      <c r="M73" s="271">
        <v>61</v>
      </c>
      <c r="N73" s="271">
        <v>5</v>
      </c>
      <c r="O73" s="8"/>
      <c r="P73" s="266"/>
      <c r="Q73" s="286"/>
    </row>
    <row r="74" spans="1:17" ht="12.75">
      <c r="A74" s="184">
        <v>62</v>
      </c>
      <c r="B74" s="310" t="s">
        <v>504</v>
      </c>
      <c r="C74" s="277" t="s">
        <v>20</v>
      </c>
      <c r="D74" s="197">
        <v>1</v>
      </c>
      <c r="E74" s="197">
        <v>1</v>
      </c>
      <c r="F74" s="189">
        <f t="shared" si="0"/>
        <v>31.734693877551017</v>
      </c>
      <c r="G74" s="190">
        <f t="shared" si="1"/>
        <v>31.734693877551017</v>
      </c>
      <c r="H74" s="191">
        <f t="shared" si="2"/>
        <v>3.0612244897959182</v>
      </c>
      <c r="I74" s="190">
        <f t="shared" si="3"/>
        <v>3.0612244897959182</v>
      </c>
      <c r="J74" s="192">
        <f t="shared" si="4"/>
        <v>34.795918367346935</v>
      </c>
      <c r="K74" s="265">
        <f t="shared" si="5"/>
        <v>34.795918367346935</v>
      </c>
      <c r="L74" s="8"/>
      <c r="M74" s="196">
        <v>77.75</v>
      </c>
      <c r="N74" s="196">
        <v>7.5</v>
      </c>
      <c r="O74" s="8"/>
      <c r="P74" s="266"/>
      <c r="Q74" s="286"/>
    </row>
    <row r="75" spans="1:17" ht="12.75">
      <c r="A75" s="184">
        <v>63</v>
      </c>
      <c r="B75" s="310" t="s">
        <v>505</v>
      </c>
      <c r="C75" s="277" t="s">
        <v>20</v>
      </c>
      <c r="D75" s="197">
        <v>1</v>
      </c>
      <c r="E75" s="197">
        <v>1</v>
      </c>
      <c r="F75" s="189">
        <f t="shared" si="0"/>
        <v>2.4489795918367343</v>
      </c>
      <c r="G75" s="190">
        <f t="shared" si="1"/>
        <v>2.4489795918367343</v>
      </c>
      <c r="H75" s="191">
        <f t="shared" si="2"/>
        <v>0.51020408163265307</v>
      </c>
      <c r="I75" s="190">
        <f t="shared" si="3"/>
        <v>0.51020408163265307</v>
      </c>
      <c r="J75" s="192">
        <f t="shared" si="4"/>
        <v>2.9591836734693873</v>
      </c>
      <c r="K75" s="265">
        <f t="shared" si="5"/>
        <v>2.9591836734693873</v>
      </c>
      <c r="L75" s="8"/>
      <c r="M75" s="196">
        <v>6</v>
      </c>
      <c r="N75" s="196">
        <v>1.25</v>
      </c>
      <c r="O75" s="8"/>
      <c r="P75" s="266"/>
      <c r="Q75" s="286"/>
    </row>
    <row r="76" spans="1:17" ht="12.75">
      <c r="A76" s="184">
        <v>64</v>
      </c>
      <c r="B76" s="310" t="s">
        <v>450</v>
      </c>
      <c r="C76" s="277" t="s">
        <v>310</v>
      </c>
      <c r="D76" s="197">
        <v>1</v>
      </c>
      <c r="E76" s="197">
        <v>6</v>
      </c>
      <c r="F76" s="189">
        <f t="shared" si="0"/>
        <v>13.367346938775508</v>
      </c>
      <c r="G76" s="190">
        <f t="shared" si="1"/>
        <v>80.204081632653043</v>
      </c>
      <c r="H76" s="191">
        <f t="shared" si="2"/>
        <v>5.1020408163265305</v>
      </c>
      <c r="I76" s="190">
        <f t="shared" si="3"/>
        <v>30.612244897959183</v>
      </c>
      <c r="J76" s="192">
        <f t="shared" si="4"/>
        <v>110.81632653061223</v>
      </c>
      <c r="K76" s="265">
        <f t="shared" si="5"/>
        <v>18.469387755102037</v>
      </c>
      <c r="L76" s="8"/>
      <c r="M76" s="196">
        <v>32.75</v>
      </c>
      <c r="N76" s="196">
        <v>12.5</v>
      </c>
      <c r="O76" s="8"/>
      <c r="P76" s="266"/>
      <c r="Q76" s="286"/>
    </row>
    <row r="77" spans="1:17" ht="12.75">
      <c r="A77" s="184">
        <v>65</v>
      </c>
      <c r="B77" s="310" t="s">
        <v>452</v>
      </c>
      <c r="C77" s="277" t="s">
        <v>310</v>
      </c>
      <c r="D77" s="197">
        <v>1</v>
      </c>
      <c r="E77" s="197">
        <v>20</v>
      </c>
      <c r="F77" s="189">
        <f t="shared" si="0"/>
        <v>9.1836734693877542</v>
      </c>
      <c r="G77" s="190">
        <f t="shared" si="1"/>
        <v>183.67346938775509</v>
      </c>
      <c r="H77" s="191">
        <f t="shared" si="2"/>
        <v>5.1020408163265305</v>
      </c>
      <c r="I77" s="190">
        <f t="shared" si="3"/>
        <v>102.0408163265306</v>
      </c>
      <c r="J77" s="192">
        <f t="shared" si="4"/>
        <v>285.71428571428567</v>
      </c>
      <c r="K77" s="265">
        <f t="shared" si="5"/>
        <v>14.285714285714283</v>
      </c>
      <c r="L77" s="8"/>
      <c r="M77" s="196">
        <v>22.5</v>
      </c>
      <c r="N77" s="196">
        <v>12.5</v>
      </c>
      <c r="O77" s="8"/>
      <c r="P77" s="266"/>
      <c r="Q77" s="286"/>
    </row>
    <row r="78" spans="1:17" ht="12.75">
      <c r="A78" s="184">
        <v>66</v>
      </c>
      <c r="B78" s="310" t="s">
        <v>482</v>
      </c>
      <c r="C78" s="277" t="s">
        <v>20</v>
      </c>
      <c r="D78" s="197">
        <v>1</v>
      </c>
      <c r="E78" s="197">
        <v>3</v>
      </c>
      <c r="F78" s="189">
        <f t="shared" si="0"/>
        <v>12.244897959183673</v>
      </c>
      <c r="G78" s="190">
        <f t="shared" si="1"/>
        <v>36.734693877551017</v>
      </c>
      <c r="H78" s="191">
        <f t="shared" si="2"/>
        <v>10.204081632653061</v>
      </c>
      <c r="I78" s="190">
        <f t="shared" si="3"/>
        <v>30.612244897959183</v>
      </c>
      <c r="J78" s="192">
        <f t="shared" si="4"/>
        <v>67.346938775510196</v>
      </c>
      <c r="K78" s="265">
        <f t="shared" si="5"/>
        <v>22.448979591836732</v>
      </c>
      <c r="L78" s="8"/>
      <c r="M78" s="196">
        <v>30</v>
      </c>
      <c r="N78" s="196">
        <v>25</v>
      </c>
      <c r="O78" s="8"/>
      <c r="P78" s="266"/>
      <c r="Q78" s="286"/>
    </row>
    <row r="79" spans="1:17" ht="12.75">
      <c r="A79" s="184">
        <v>67</v>
      </c>
      <c r="B79" s="310" t="s">
        <v>484</v>
      </c>
      <c r="C79" s="277" t="s">
        <v>20</v>
      </c>
      <c r="D79" s="197">
        <v>1</v>
      </c>
      <c r="E79" s="197">
        <v>2</v>
      </c>
      <c r="F79" s="189">
        <f t="shared" si="0"/>
        <v>5.204081632653061</v>
      </c>
      <c r="G79" s="190">
        <f t="shared" si="1"/>
        <v>10.408163265306122</v>
      </c>
      <c r="H79" s="191">
        <f t="shared" si="2"/>
        <v>12.244897959183673</v>
      </c>
      <c r="I79" s="190">
        <f t="shared" si="3"/>
        <v>24.489795918367346</v>
      </c>
      <c r="J79" s="192">
        <f t="shared" si="4"/>
        <v>34.897959183673464</v>
      </c>
      <c r="K79" s="265">
        <f t="shared" si="5"/>
        <v>17.448979591836732</v>
      </c>
      <c r="L79" s="8"/>
      <c r="M79" s="196">
        <v>12.75</v>
      </c>
      <c r="N79" s="196">
        <v>30</v>
      </c>
      <c r="O79" s="8"/>
      <c r="P79" s="266"/>
      <c r="Q79" s="286"/>
    </row>
    <row r="80" spans="1:17" ht="12.75">
      <c r="A80" s="184">
        <v>68</v>
      </c>
      <c r="B80" s="310" t="s">
        <v>486</v>
      </c>
      <c r="C80" s="277" t="s">
        <v>20</v>
      </c>
      <c r="D80" s="197">
        <v>1</v>
      </c>
      <c r="E80" s="197">
        <v>4</v>
      </c>
      <c r="F80" s="189">
        <f t="shared" si="0"/>
        <v>14.285714285714285</v>
      </c>
      <c r="G80" s="190">
        <f t="shared" si="1"/>
        <v>57.142857142857139</v>
      </c>
      <c r="H80" s="191">
        <f t="shared" si="2"/>
        <v>8.1632653061224492</v>
      </c>
      <c r="I80" s="190">
        <f t="shared" si="3"/>
        <v>32.653061224489797</v>
      </c>
      <c r="J80" s="192">
        <f t="shared" si="4"/>
        <v>89.795918367346928</v>
      </c>
      <c r="K80" s="265">
        <f t="shared" si="5"/>
        <v>22.448979591836732</v>
      </c>
      <c r="L80" s="8"/>
      <c r="M80" s="196">
        <v>35</v>
      </c>
      <c r="N80" s="196">
        <v>20</v>
      </c>
      <c r="O80" s="8"/>
      <c r="P80" s="266"/>
      <c r="Q80" s="286"/>
    </row>
    <row r="81" spans="1:17" ht="12.75">
      <c r="A81" s="184">
        <v>69</v>
      </c>
      <c r="B81" s="310" t="s">
        <v>487</v>
      </c>
      <c r="C81" s="277" t="s">
        <v>20</v>
      </c>
      <c r="D81" s="197">
        <v>1</v>
      </c>
      <c r="E81" s="197">
        <v>2</v>
      </c>
      <c r="F81" s="189">
        <f t="shared" si="0"/>
        <v>6.1224489795918364</v>
      </c>
      <c r="G81" s="190">
        <f t="shared" si="1"/>
        <v>12.244897959183673</v>
      </c>
      <c r="H81" s="191">
        <f t="shared" si="2"/>
        <v>12.244897959183673</v>
      </c>
      <c r="I81" s="190">
        <f t="shared" si="3"/>
        <v>24.489795918367346</v>
      </c>
      <c r="J81" s="192">
        <f t="shared" si="4"/>
        <v>36.734693877551017</v>
      </c>
      <c r="K81" s="265">
        <f t="shared" si="5"/>
        <v>18.367346938775508</v>
      </c>
      <c r="L81" s="8"/>
      <c r="M81" s="196">
        <v>15</v>
      </c>
      <c r="N81" s="196">
        <v>30</v>
      </c>
      <c r="O81" s="8"/>
      <c r="P81" s="266"/>
      <c r="Q81" s="286"/>
    </row>
    <row r="82" spans="1:17" ht="12.75">
      <c r="A82" s="184">
        <v>70</v>
      </c>
      <c r="B82" s="310" t="s">
        <v>488</v>
      </c>
      <c r="C82" s="277" t="s">
        <v>20</v>
      </c>
      <c r="D82" s="197">
        <v>1</v>
      </c>
      <c r="E82" s="197">
        <v>2</v>
      </c>
      <c r="F82" s="189">
        <f t="shared" si="0"/>
        <v>5.1020408163265305</v>
      </c>
      <c r="G82" s="190">
        <f t="shared" si="1"/>
        <v>10.204081632653061</v>
      </c>
      <c r="H82" s="191">
        <f t="shared" si="2"/>
        <v>12.244897959183673</v>
      </c>
      <c r="I82" s="190">
        <f t="shared" si="3"/>
        <v>24.489795918367346</v>
      </c>
      <c r="J82" s="192">
        <f t="shared" si="4"/>
        <v>34.693877551020407</v>
      </c>
      <c r="K82" s="265">
        <f t="shared" si="5"/>
        <v>17.346938775510203</v>
      </c>
      <c r="L82" s="8"/>
      <c r="M82" s="196">
        <v>12.5</v>
      </c>
      <c r="N82" s="196">
        <v>30</v>
      </c>
      <c r="O82" s="8"/>
      <c r="P82" s="266"/>
      <c r="Q82" s="286"/>
    </row>
    <row r="83" spans="1:17" ht="12.75">
      <c r="A83" s="184">
        <v>71</v>
      </c>
      <c r="B83" s="310" t="s">
        <v>489</v>
      </c>
      <c r="C83" s="277" t="s">
        <v>20</v>
      </c>
      <c r="D83" s="197">
        <v>1</v>
      </c>
      <c r="E83" s="197">
        <v>4</v>
      </c>
      <c r="F83" s="189">
        <f t="shared" si="0"/>
        <v>6.4285714285714279</v>
      </c>
      <c r="G83" s="190">
        <f t="shared" si="1"/>
        <v>25.714285714285712</v>
      </c>
      <c r="H83" s="191">
        <f t="shared" si="2"/>
        <v>10.204081632653061</v>
      </c>
      <c r="I83" s="190">
        <f t="shared" si="3"/>
        <v>40.816326530612244</v>
      </c>
      <c r="J83" s="192">
        <f t="shared" si="4"/>
        <v>66.530612244897952</v>
      </c>
      <c r="K83" s="265">
        <f t="shared" si="5"/>
        <v>16.632653061224488</v>
      </c>
      <c r="L83" s="8"/>
      <c r="M83" s="196">
        <v>15.75</v>
      </c>
      <c r="N83" s="196">
        <v>25</v>
      </c>
      <c r="O83" s="8"/>
      <c r="P83" s="266"/>
      <c r="Q83" s="286"/>
    </row>
    <row r="84" spans="1:17" ht="12.75">
      <c r="A84" s="184">
        <v>72</v>
      </c>
      <c r="B84" s="310" t="s">
        <v>506</v>
      </c>
      <c r="C84" s="277" t="s">
        <v>445</v>
      </c>
      <c r="D84" s="197">
        <v>1</v>
      </c>
      <c r="E84" s="197">
        <v>2</v>
      </c>
      <c r="F84" s="189">
        <f t="shared" si="0"/>
        <v>117.3469387755102</v>
      </c>
      <c r="G84" s="190">
        <f t="shared" si="1"/>
        <v>234.69387755102039</v>
      </c>
      <c r="H84" s="191">
        <f t="shared" si="2"/>
        <v>30.612244897959183</v>
      </c>
      <c r="I84" s="190">
        <f t="shared" si="3"/>
        <v>61.224489795918366</v>
      </c>
      <c r="J84" s="192">
        <f t="shared" si="4"/>
        <v>295.91836734693874</v>
      </c>
      <c r="K84" s="265">
        <f t="shared" si="5"/>
        <v>147.95918367346937</v>
      </c>
      <c r="L84" s="8"/>
      <c r="M84" s="196">
        <v>287.5</v>
      </c>
      <c r="N84" s="196">
        <v>75</v>
      </c>
      <c r="O84" s="8"/>
      <c r="P84" s="266"/>
      <c r="Q84" s="286"/>
    </row>
    <row r="85" spans="1:17" ht="12.75">
      <c r="A85" s="184"/>
      <c r="B85" s="357" t="s">
        <v>507</v>
      </c>
      <c r="C85" s="264"/>
      <c r="D85" s="187"/>
      <c r="E85" s="187"/>
      <c r="F85" s="189">
        <f t="shared" si="0"/>
        <v>0</v>
      </c>
      <c r="G85" s="190">
        <f t="shared" si="1"/>
        <v>0</v>
      </c>
      <c r="H85" s="191">
        <f t="shared" si="2"/>
        <v>0</v>
      </c>
      <c r="I85" s="190">
        <f t="shared" si="3"/>
        <v>0</v>
      </c>
      <c r="J85" s="192">
        <f t="shared" si="4"/>
        <v>0</v>
      </c>
      <c r="K85" s="265"/>
      <c r="L85" s="8"/>
      <c r="M85" s="196"/>
      <c r="N85" s="196"/>
      <c r="O85" s="8"/>
      <c r="P85" s="266"/>
      <c r="Q85" s="266"/>
    </row>
    <row r="86" spans="1:17" ht="12.75">
      <c r="A86" s="184">
        <v>1</v>
      </c>
      <c r="B86" s="310" t="s">
        <v>450</v>
      </c>
      <c r="C86" s="277" t="s">
        <v>310</v>
      </c>
      <c r="D86" s="197">
        <v>1</v>
      </c>
      <c r="E86" s="197">
        <v>1</v>
      </c>
      <c r="F86" s="189">
        <f t="shared" ref="F86:F138" si="6">M86/$J$4</f>
        <v>13.367346938775508</v>
      </c>
      <c r="G86" s="190">
        <f t="shared" ref="G86:G138" si="7">F86*E86</f>
        <v>13.367346938775508</v>
      </c>
      <c r="H86" s="191">
        <f t="shared" ref="H86:H138" si="8">N86/$J$4</f>
        <v>5.1020408163265305</v>
      </c>
      <c r="I86" s="190">
        <f t="shared" ref="I86:I138" si="9">H86*E86</f>
        <v>5.1020408163265305</v>
      </c>
      <c r="J86" s="192">
        <f t="shared" ref="J86:J138" si="10">G86+I86</f>
        <v>18.469387755102041</v>
      </c>
      <c r="K86" s="265">
        <f t="shared" ref="K86:K138" si="11">J86/E86</f>
        <v>18.469387755102041</v>
      </c>
      <c r="L86" s="8"/>
      <c r="M86" s="271">
        <v>32.75</v>
      </c>
      <c r="N86" s="271">
        <v>12.5</v>
      </c>
      <c r="O86" s="8"/>
      <c r="P86" s="266"/>
      <c r="Q86" s="286"/>
    </row>
    <row r="87" spans="1:17" ht="12.75">
      <c r="A87" s="184">
        <v>2</v>
      </c>
      <c r="B87" s="310" t="s">
        <v>452</v>
      </c>
      <c r="C87" s="277" t="s">
        <v>310</v>
      </c>
      <c r="D87" s="197">
        <v>1</v>
      </c>
      <c r="E87" s="197">
        <v>1</v>
      </c>
      <c r="F87" s="189">
        <f t="shared" si="6"/>
        <v>9.1836734693877542</v>
      </c>
      <c r="G87" s="190">
        <f t="shared" si="7"/>
        <v>9.1836734693877542</v>
      </c>
      <c r="H87" s="191">
        <f t="shared" si="8"/>
        <v>5.1020408163265305</v>
      </c>
      <c r="I87" s="190">
        <f t="shared" si="9"/>
        <v>5.1020408163265305</v>
      </c>
      <c r="J87" s="192">
        <f t="shared" si="10"/>
        <v>14.285714285714285</v>
      </c>
      <c r="K87" s="265">
        <f t="shared" si="11"/>
        <v>14.285714285714285</v>
      </c>
      <c r="L87" s="8"/>
      <c r="M87" s="271">
        <v>22.5</v>
      </c>
      <c r="N87" s="271">
        <v>12.5</v>
      </c>
      <c r="O87" s="8"/>
      <c r="P87" s="266"/>
      <c r="Q87" s="286"/>
    </row>
    <row r="88" spans="1:17" ht="12.75">
      <c r="A88" s="184">
        <v>3</v>
      </c>
      <c r="B88" s="310" t="s">
        <v>453</v>
      </c>
      <c r="C88" s="277" t="s">
        <v>310</v>
      </c>
      <c r="D88" s="197">
        <v>1</v>
      </c>
      <c r="E88" s="197">
        <v>1</v>
      </c>
      <c r="F88" s="189">
        <f t="shared" si="6"/>
        <v>7.6530612244897958</v>
      </c>
      <c r="G88" s="190">
        <f t="shared" si="7"/>
        <v>7.6530612244897958</v>
      </c>
      <c r="H88" s="191">
        <f t="shared" si="8"/>
        <v>3.0612244897959182</v>
      </c>
      <c r="I88" s="190">
        <f t="shared" si="9"/>
        <v>3.0612244897959182</v>
      </c>
      <c r="J88" s="192">
        <f t="shared" si="10"/>
        <v>10.714285714285714</v>
      </c>
      <c r="K88" s="265">
        <f t="shared" si="11"/>
        <v>10.714285714285714</v>
      </c>
      <c r="L88" s="8"/>
      <c r="M88" s="271">
        <v>18.75</v>
      </c>
      <c r="N88" s="271">
        <v>7.5</v>
      </c>
      <c r="O88" s="8"/>
      <c r="P88" s="266"/>
      <c r="Q88" s="286"/>
    </row>
    <row r="89" spans="1:17" ht="12.75">
      <c r="A89" s="184">
        <v>4</v>
      </c>
      <c r="B89" s="310" t="s">
        <v>508</v>
      </c>
      <c r="C89" s="277" t="s">
        <v>310</v>
      </c>
      <c r="D89" s="197">
        <v>1</v>
      </c>
      <c r="E89" s="197">
        <v>1</v>
      </c>
      <c r="F89" s="189">
        <f t="shared" si="6"/>
        <v>3.3673469387755102</v>
      </c>
      <c r="G89" s="190">
        <f t="shared" si="7"/>
        <v>3.3673469387755102</v>
      </c>
      <c r="H89" s="191">
        <f t="shared" si="8"/>
        <v>3.0612244897959182</v>
      </c>
      <c r="I89" s="190">
        <f t="shared" si="9"/>
        <v>3.0612244897959182</v>
      </c>
      <c r="J89" s="192">
        <f t="shared" si="10"/>
        <v>6.4285714285714288</v>
      </c>
      <c r="K89" s="265">
        <f t="shared" si="11"/>
        <v>6.4285714285714288</v>
      </c>
      <c r="L89" s="8"/>
      <c r="M89" s="271">
        <v>8.25</v>
      </c>
      <c r="N89" s="271">
        <v>7.5</v>
      </c>
      <c r="O89" s="8"/>
      <c r="P89" s="266"/>
      <c r="Q89" s="286"/>
    </row>
    <row r="90" spans="1:17" ht="12.75">
      <c r="A90" s="184">
        <v>5</v>
      </c>
      <c r="B90" s="310" t="s">
        <v>454</v>
      </c>
      <c r="C90" s="277" t="s">
        <v>310</v>
      </c>
      <c r="D90" s="197">
        <v>1</v>
      </c>
      <c r="E90" s="197">
        <v>1</v>
      </c>
      <c r="F90" s="189">
        <f t="shared" si="6"/>
        <v>2.4489795918367343</v>
      </c>
      <c r="G90" s="190">
        <f t="shared" si="7"/>
        <v>2.4489795918367343</v>
      </c>
      <c r="H90" s="191">
        <f t="shared" si="8"/>
        <v>2.0408163265306123</v>
      </c>
      <c r="I90" s="190">
        <f t="shared" si="9"/>
        <v>2.0408163265306123</v>
      </c>
      <c r="J90" s="192">
        <f t="shared" si="10"/>
        <v>4.4897959183673466</v>
      </c>
      <c r="K90" s="265">
        <f t="shared" si="11"/>
        <v>4.4897959183673466</v>
      </c>
      <c r="L90" s="8"/>
      <c r="M90" s="271">
        <v>6</v>
      </c>
      <c r="N90" s="271">
        <v>5</v>
      </c>
      <c r="O90" s="8"/>
      <c r="P90" s="266"/>
      <c r="Q90" s="286"/>
    </row>
    <row r="91" spans="1:17" ht="12.75">
      <c r="A91" s="184">
        <v>6</v>
      </c>
      <c r="B91" s="310" t="s">
        <v>509</v>
      </c>
      <c r="C91" s="277" t="s">
        <v>310</v>
      </c>
      <c r="D91" s="197">
        <v>1</v>
      </c>
      <c r="E91" s="197">
        <v>1</v>
      </c>
      <c r="F91" s="189">
        <f t="shared" si="6"/>
        <v>1.8367346938775508</v>
      </c>
      <c r="G91" s="190">
        <f t="shared" si="7"/>
        <v>1.8367346938775508</v>
      </c>
      <c r="H91" s="191">
        <f t="shared" si="8"/>
        <v>2.0408163265306123</v>
      </c>
      <c r="I91" s="190">
        <f t="shared" si="9"/>
        <v>2.0408163265306123</v>
      </c>
      <c r="J91" s="192">
        <f t="shared" si="10"/>
        <v>3.8775510204081631</v>
      </c>
      <c r="K91" s="265">
        <f t="shared" si="11"/>
        <v>3.8775510204081631</v>
      </c>
      <c r="L91" s="8"/>
      <c r="M91" s="271">
        <v>4.5</v>
      </c>
      <c r="N91" s="271">
        <v>5</v>
      </c>
      <c r="O91" s="8"/>
      <c r="P91" s="266"/>
      <c r="Q91" s="286"/>
    </row>
    <row r="92" spans="1:17" ht="12.75">
      <c r="A92" s="184">
        <v>7</v>
      </c>
      <c r="B92" s="310" t="s">
        <v>510</v>
      </c>
      <c r="C92" s="277" t="s">
        <v>310</v>
      </c>
      <c r="D92" s="197">
        <v>1</v>
      </c>
      <c r="E92" s="197">
        <v>1</v>
      </c>
      <c r="F92" s="189">
        <f t="shared" si="6"/>
        <v>1.3265306122448979</v>
      </c>
      <c r="G92" s="190">
        <f t="shared" si="7"/>
        <v>1.3265306122448979</v>
      </c>
      <c r="H92" s="191">
        <f t="shared" si="8"/>
        <v>1.0204081632653061</v>
      </c>
      <c r="I92" s="190">
        <f t="shared" si="9"/>
        <v>1.0204081632653061</v>
      </c>
      <c r="J92" s="192">
        <f t="shared" si="10"/>
        <v>2.3469387755102042</v>
      </c>
      <c r="K92" s="265">
        <f t="shared" si="11"/>
        <v>2.3469387755102042</v>
      </c>
      <c r="L92" s="8"/>
      <c r="M92" s="271">
        <v>3.25</v>
      </c>
      <c r="N92" s="271">
        <v>2.5</v>
      </c>
      <c r="O92" s="8"/>
      <c r="P92" s="266"/>
      <c r="Q92" s="286"/>
    </row>
    <row r="93" spans="1:17" ht="12.75">
      <c r="A93" s="184">
        <v>8</v>
      </c>
      <c r="B93" s="310" t="s">
        <v>511</v>
      </c>
      <c r="C93" s="264" t="s">
        <v>20</v>
      </c>
      <c r="D93" s="187">
        <v>1</v>
      </c>
      <c r="E93" s="197">
        <v>1</v>
      </c>
      <c r="F93" s="189">
        <f t="shared" si="6"/>
        <v>43.877551020408163</v>
      </c>
      <c r="G93" s="190">
        <f t="shared" si="7"/>
        <v>43.877551020408163</v>
      </c>
      <c r="H93" s="191">
        <f t="shared" si="8"/>
        <v>10.204081632653061</v>
      </c>
      <c r="I93" s="190">
        <f t="shared" si="9"/>
        <v>10.204081632653061</v>
      </c>
      <c r="J93" s="192">
        <f t="shared" si="10"/>
        <v>54.08163265306122</v>
      </c>
      <c r="K93" s="265">
        <f t="shared" si="11"/>
        <v>54.08163265306122</v>
      </c>
      <c r="L93" s="8"/>
      <c r="M93" s="271">
        <v>107.5</v>
      </c>
      <c r="N93" s="271">
        <v>25</v>
      </c>
      <c r="O93" s="8"/>
      <c r="P93" s="266"/>
      <c r="Q93" s="286"/>
    </row>
    <row r="94" spans="1:17" ht="12.75">
      <c r="A94" s="184">
        <v>9</v>
      </c>
      <c r="B94" s="310" t="s">
        <v>512</v>
      </c>
      <c r="C94" s="264" t="s">
        <v>20</v>
      </c>
      <c r="D94" s="187">
        <v>1</v>
      </c>
      <c r="E94" s="197">
        <v>1</v>
      </c>
      <c r="F94" s="189">
        <f t="shared" si="6"/>
        <v>38.775510204081627</v>
      </c>
      <c r="G94" s="190">
        <f t="shared" si="7"/>
        <v>38.775510204081627</v>
      </c>
      <c r="H94" s="191">
        <f t="shared" si="8"/>
        <v>10.204081632653061</v>
      </c>
      <c r="I94" s="190">
        <f t="shared" si="9"/>
        <v>10.204081632653061</v>
      </c>
      <c r="J94" s="192">
        <f t="shared" si="10"/>
        <v>48.979591836734684</v>
      </c>
      <c r="K94" s="265">
        <f t="shared" si="11"/>
        <v>48.979591836734684</v>
      </c>
      <c r="L94" s="8"/>
      <c r="M94" s="271">
        <v>95</v>
      </c>
      <c r="N94" s="271">
        <v>25</v>
      </c>
      <c r="O94" s="8"/>
      <c r="P94" s="266"/>
      <c r="Q94" s="286"/>
    </row>
    <row r="95" spans="1:17" ht="12.75">
      <c r="A95" s="184">
        <v>10</v>
      </c>
      <c r="B95" s="310" t="s">
        <v>513</v>
      </c>
      <c r="C95" s="264" t="s">
        <v>20</v>
      </c>
      <c r="D95" s="187">
        <v>1</v>
      </c>
      <c r="E95" s="197">
        <v>1</v>
      </c>
      <c r="F95" s="189">
        <f t="shared" si="6"/>
        <v>29.591836734693874</v>
      </c>
      <c r="G95" s="190">
        <f t="shared" si="7"/>
        <v>29.591836734693874</v>
      </c>
      <c r="H95" s="191">
        <f t="shared" si="8"/>
        <v>10.204081632653061</v>
      </c>
      <c r="I95" s="190">
        <f t="shared" si="9"/>
        <v>10.204081632653061</v>
      </c>
      <c r="J95" s="192">
        <f t="shared" si="10"/>
        <v>39.795918367346935</v>
      </c>
      <c r="K95" s="265">
        <f t="shared" si="11"/>
        <v>39.795918367346935</v>
      </c>
      <c r="L95" s="8"/>
      <c r="M95" s="271">
        <v>72.5</v>
      </c>
      <c r="N95" s="271">
        <v>25</v>
      </c>
      <c r="O95" s="8"/>
      <c r="P95" s="266"/>
      <c r="Q95" s="286"/>
    </row>
    <row r="96" spans="1:17" ht="12.75">
      <c r="A96" s="184">
        <v>11</v>
      </c>
      <c r="B96" s="310" t="s">
        <v>514</v>
      </c>
      <c r="C96" s="264" t="s">
        <v>20</v>
      </c>
      <c r="D96" s="187">
        <v>1</v>
      </c>
      <c r="E96" s="197">
        <v>1</v>
      </c>
      <c r="F96" s="189">
        <f t="shared" si="6"/>
        <v>18.367346938775508</v>
      </c>
      <c r="G96" s="190">
        <f t="shared" si="7"/>
        <v>18.367346938775508</v>
      </c>
      <c r="H96" s="191">
        <f t="shared" si="8"/>
        <v>10.204081632653061</v>
      </c>
      <c r="I96" s="190">
        <f t="shared" si="9"/>
        <v>10.204081632653061</v>
      </c>
      <c r="J96" s="192">
        <f t="shared" si="10"/>
        <v>28.571428571428569</v>
      </c>
      <c r="K96" s="265">
        <f t="shared" si="11"/>
        <v>28.571428571428569</v>
      </c>
      <c r="L96" s="8"/>
      <c r="M96" s="271">
        <v>45</v>
      </c>
      <c r="N96" s="271">
        <v>25</v>
      </c>
      <c r="O96" s="8"/>
      <c r="P96" s="266"/>
      <c r="Q96" s="286"/>
    </row>
    <row r="97" spans="1:17" ht="12.75">
      <c r="A97" s="184">
        <v>12</v>
      </c>
      <c r="B97" s="310" t="s">
        <v>515</v>
      </c>
      <c r="C97" s="264" t="s">
        <v>20</v>
      </c>
      <c r="D97" s="187">
        <v>1</v>
      </c>
      <c r="E97" s="197">
        <v>1</v>
      </c>
      <c r="F97" s="189">
        <f t="shared" si="6"/>
        <v>18.367346938775508</v>
      </c>
      <c r="G97" s="190">
        <f t="shared" si="7"/>
        <v>18.367346938775508</v>
      </c>
      <c r="H97" s="191">
        <f t="shared" si="8"/>
        <v>8.1632653061224492</v>
      </c>
      <c r="I97" s="190">
        <f t="shared" si="9"/>
        <v>8.1632653061224492</v>
      </c>
      <c r="J97" s="192">
        <f t="shared" si="10"/>
        <v>26.530612244897959</v>
      </c>
      <c r="K97" s="265">
        <f t="shared" si="11"/>
        <v>26.530612244897959</v>
      </c>
      <c r="L97" s="8"/>
      <c r="M97" s="271">
        <v>45</v>
      </c>
      <c r="N97" s="271">
        <v>20</v>
      </c>
      <c r="O97" s="8"/>
      <c r="P97" s="266"/>
      <c r="Q97" s="286"/>
    </row>
    <row r="98" spans="1:17" ht="12.75">
      <c r="A98" s="184">
        <v>13</v>
      </c>
      <c r="B98" s="310" t="s">
        <v>516</v>
      </c>
      <c r="C98" s="264" t="s">
        <v>20</v>
      </c>
      <c r="D98" s="187">
        <v>1</v>
      </c>
      <c r="E98" s="197">
        <v>1</v>
      </c>
      <c r="F98" s="189">
        <f t="shared" si="6"/>
        <v>18.367346938775508</v>
      </c>
      <c r="G98" s="190">
        <f t="shared" si="7"/>
        <v>18.367346938775508</v>
      </c>
      <c r="H98" s="191">
        <f t="shared" si="8"/>
        <v>8.1632653061224492</v>
      </c>
      <c r="I98" s="190">
        <f t="shared" si="9"/>
        <v>8.1632653061224492</v>
      </c>
      <c r="J98" s="192">
        <f t="shared" si="10"/>
        <v>26.530612244897959</v>
      </c>
      <c r="K98" s="265">
        <f t="shared" si="11"/>
        <v>26.530612244897959</v>
      </c>
      <c r="L98" s="8"/>
      <c r="M98" s="271">
        <v>45</v>
      </c>
      <c r="N98" s="271">
        <v>20</v>
      </c>
      <c r="O98" s="8"/>
      <c r="P98" s="266"/>
      <c r="Q98" s="286"/>
    </row>
    <row r="99" spans="1:17" ht="12.75">
      <c r="A99" s="184">
        <v>14</v>
      </c>
      <c r="B99" s="310" t="s">
        <v>517</v>
      </c>
      <c r="C99" s="264" t="s">
        <v>20</v>
      </c>
      <c r="D99" s="187">
        <v>1</v>
      </c>
      <c r="E99" s="197">
        <v>1</v>
      </c>
      <c r="F99" s="189">
        <f t="shared" si="6"/>
        <v>15.306122448979592</v>
      </c>
      <c r="G99" s="190">
        <f t="shared" si="7"/>
        <v>15.306122448979592</v>
      </c>
      <c r="H99" s="191">
        <f t="shared" si="8"/>
        <v>8.1632653061224492</v>
      </c>
      <c r="I99" s="190">
        <f t="shared" si="9"/>
        <v>8.1632653061224492</v>
      </c>
      <c r="J99" s="192">
        <f t="shared" si="10"/>
        <v>23.469387755102041</v>
      </c>
      <c r="K99" s="265">
        <f t="shared" si="11"/>
        <v>23.469387755102041</v>
      </c>
      <c r="L99" s="8"/>
      <c r="M99" s="271">
        <v>37.5</v>
      </c>
      <c r="N99" s="271">
        <v>20</v>
      </c>
      <c r="O99" s="8"/>
      <c r="P99" s="266"/>
      <c r="Q99" s="286"/>
    </row>
    <row r="100" spans="1:17" ht="12.75">
      <c r="A100" s="184">
        <v>15</v>
      </c>
      <c r="B100" s="310" t="s">
        <v>518</v>
      </c>
      <c r="C100" s="264" t="s">
        <v>20</v>
      </c>
      <c r="D100" s="187">
        <v>1</v>
      </c>
      <c r="E100" s="197">
        <v>1</v>
      </c>
      <c r="F100" s="189">
        <f t="shared" si="6"/>
        <v>15.306122448979592</v>
      </c>
      <c r="G100" s="190">
        <f t="shared" si="7"/>
        <v>15.306122448979592</v>
      </c>
      <c r="H100" s="191">
        <f t="shared" si="8"/>
        <v>7.1428571428571423</v>
      </c>
      <c r="I100" s="190">
        <f t="shared" si="9"/>
        <v>7.1428571428571423</v>
      </c>
      <c r="J100" s="192">
        <f t="shared" si="10"/>
        <v>22.448979591836732</v>
      </c>
      <c r="K100" s="265">
        <f t="shared" si="11"/>
        <v>22.448979591836732</v>
      </c>
      <c r="L100" s="8"/>
      <c r="M100" s="271">
        <v>37.5</v>
      </c>
      <c r="N100" s="271">
        <v>17.5</v>
      </c>
      <c r="O100" s="8"/>
      <c r="P100" s="266"/>
      <c r="Q100" s="286"/>
    </row>
    <row r="101" spans="1:17" ht="12.75">
      <c r="A101" s="184">
        <v>16</v>
      </c>
      <c r="B101" s="310" t="s">
        <v>519</v>
      </c>
      <c r="C101" s="264" t="s">
        <v>20</v>
      </c>
      <c r="D101" s="187">
        <v>1</v>
      </c>
      <c r="E101" s="197">
        <v>1</v>
      </c>
      <c r="F101" s="189">
        <f t="shared" si="6"/>
        <v>10.204081632653061</v>
      </c>
      <c r="G101" s="190">
        <f t="shared" si="7"/>
        <v>10.204081632653061</v>
      </c>
      <c r="H101" s="191">
        <f t="shared" si="8"/>
        <v>7.1428571428571423</v>
      </c>
      <c r="I101" s="190">
        <f t="shared" si="9"/>
        <v>7.1428571428571423</v>
      </c>
      <c r="J101" s="192">
        <f t="shared" si="10"/>
        <v>17.346938775510203</v>
      </c>
      <c r="K101" s="265">
        <f t="shared" si="11"/>
        <v>17.346938775510203</v>
      </c>
      <c r="L101" s="8"/>
      <c r="M101" s="271">
        <v>25</v>
      </c>
      <c r="N101" s="271">
        <v>17.5</v>
      </c>
      <c r="O101" s="8"/>
      <c r="P101" s="266"/>
      <c r="Q101" s="286"/>
    </row>
    <row r="102" spans="1:17" ht="12.75">
      <c r="A102" s="184">
        <v>17</v>
      </c>
      <c r="B102" s="310" t="s">
        <v>520</v>
      </c>
      <c r="C102" s="264" t="s">
        <v>20</v>
      </c>
      <c r="D102" s="187">
        <v>1</v>
      </c>
      <c r="E102" s="197">
        <v>1</v>
      </c>
      <c r="F102" s="189">
        <f t="shared" si="6"/>
        <v>10.204081632653061</v>
      </c>
      <c r="G102" s="190">
        <f t="shared" si="7"/>
        <v>10.204081632653061</v>
      </c>
      <c r="H102" s="191">
        <f t="shared" si="8"/>
        <v>7.1428571428571423</v>
      </c>
      <c r="I102" s="190">
        <f t="shared" si="9"/>
        <v>7.1428571428571423</v>
      </c>
      <c r="J102" s="192">
        <f t="shared" si="10"/>
        <v>17.346938775510203</v>
      </c>
      <c r="K102" s="265">
        <f t="shared" si="11"/>
        <v>17.346938775510203</v>
      </c>
      <c r="L102" s="8"/>
      <c r="M102" s="271">
        <v>25</v>
      </c>
      <c r="N102" s="271">
        <v>17.5</v>
      </c>
      <c r="O102" s="8"/>
      <c r="P102" s="266"/>
      <c r="Q102" s="286"/>
    </row>
    <row r="103" spans="1:17" ht="12.75">
      <c r="A103" s="184">
        <v>18</v>
      </c>
      <c r="B103" s="310" t="s">
        <v>521</v>
      </c>
      <c r="C103" s="264" t="s">
        <v>20</v>
      </c>
      <c r="D103" s="187">
        <v>1</v>
      </c>
      <c r="E103" s="197">
        <v>1</v>
      </c>
      <c r="F103" s="189">
        <f t="shared" si="6"/>
        <v>4.4897959183673466</v>
      </c>
      <c r="G103" s="190">
        <f t="shared" si="7"/>
        <v>4.4897959183673466</v>
      </c>
      <c r="H103" s="191">
        <f t="shared" si="8"/>
        <v>5.1020408163265305</v>
      </c>
      <c r="I103" s="190">
        <f t="shared" si="9"/>
        <v>5.1020408163265305</v>
      </c>
      <c r="J103" s="192">
        <f t="shared" si="10"/>
        <v>9.591836734693878</v>
      </c>
      <c r="K103" s="265">
        <f t="shared" si="11"/>
        <v>9.591836734693878</v>
      </c>
      <c r="L103" s="8"/>
      <c r="M103" s="271">
        <v>11</v>
      </c>
      <c r="N103" s="271">
        <v>12.5</v>
      </c>
      <c r="O103" s="8"/>
      <c r="P103" s="266"/>
      <c r="Q103" s="286"/>
    </row>
    <row r="104" spans="1:17" ht="12.75">
      <c r="A104" s="184">
        <v>19</v>
      </c>
      <c r="B104" s="310" t="s">
        <v>522</v>
      </c>
      <c r="C104" s="264" t="s">
        <v>20</v>
      </c>
      <c r="D104" s="187">
        <v>1</v>
      </c>
      <c r="E104" s="197">
        <v>1</v>
      </c>
      <c r="F104" s="189">
        <f t="shared" si="6"/>
        <v>3.1632653061224487</v>
      </c>
      <c r="G104" s="190">
        <f t="shared" si="7"/>
        <v>3.1632653061224487</v>
      </c>
      <c r="H104" s="191">
        <f t="shared" si="8"/>
        <v>5.1020408163265305</v>
      </c>
      <c r="I104" s="190">
        <f t="shared" si="9"/>
        <v>5.1020408163265305</v>
      </c>
      <c r="J104" s="192">
        <f t="shared" si="10"/>
        <v>8.2653061224489797</v>
      </c>
      <c r="K104" s="265">
        <f t="shared" si="11"/>
        <v>8.2653061224489797</v>
      </c>
      <c r="L104" s="8"/>
      <c r="M104" s="271">
        <v>7.75</v>
      </c>
      <c r="N104" s="271">
        <v>12.5</v>
      </c>
      <c r="O104" s="8"/>
      <c r="P104" s="266"/>
      <c r="Q104" s="286"/>
    </row>
    <row r="105" spans="1:17" ht="12.75">
      <c r="A105" s="184">
        <v>20</v>
      </c>
      <c r="B105" s="310" t="s">
        <v>523</v>
      </c>
      <c r="C105" s="264" t="s">
        <v>20</v>
      </c>
      <c r="D105" s="187">
        <v>1</v>
      </c>
      <c r="E105" s="197">
        <v>1</v>
      </c>
      <c r="F105" s="189">
        <f t="shared" si="6"/>
        <v>3.1632653061224487</v>
      </c>
      <c r="G105" s="190">
        <f t="shared" si="7"/>
        <v>3.1632653061224487</v>
      </c>
      <c r="H105" s="191">
        <f t="shared" si="8"/>
        <v>5.1020408163265305</v>
      </c>
      <c r="I105" s="190">
        <f t="shared" si="9"/>
        <v>5.1020408163265305</v>
      </c>
      <c r="J105" s="192">
        <f t="shared" si="10"/>
        <v>8.2653061224489797</v>
      </c>
      <c r="K105" s="265">
        <f t="shared" si="11"/>
        <v>8.2653061224489797</v>
      </c>
      <c r="L105" s="8"/>
      <c r="M105" s="271">
        <v>7.75</v>
      </c>
      <c r="N105" s="271">
        <v>12.5</v>
      </c>
      <c r="O105" s="8"/>
      <c r="P105" s="266"/>
      <c r="Q105" s="286"/>
    </row>
    <row r="106" spans="1:17" ht="12.75">
      <c r="A106" s="184">
        <v>21</v>
      </c>
      <c r="B106" s="310" t="s">
        <v>524</v>
      </c>
      <c r="C106" s="264" t="s">
        <v>20</v>
      </c>
      <c r="D106" s="187">
        <v>1</v>
      </c>
      <c r="E106" s="197">
        <v>1</v>
      </c>
      <c r="F106" s="189">
        <f t="shared" si="6"/>
        <v>3.1632653061224487</v>
      </c>
      <c r="G106" s="190">
        <f t="shared" si="7"/>
        <v>3.1632653061224487</v>
      </c>
      <c r="H106" s="191">
        <f t="shared" si="8"/>
        <v>3.0612244897959182</v>
      </c>
      <c r="I106" s="190">
        <f t="shared" si="9"/>
        <v>3.0612244897959182</v>
      </c>
      <c r="J106" s="192">
        <f t="shared" si="10"/>
        <v>6.2244897959183669</v>
      </c>
      <c r="K106" s="265">
        <f t="shared" si="11"/>
        <v>6.2244897959183669</v>
      </c>
      <c r="L106" s="8"/>
      <c r="M106" s="271">
        <v>7.75</v>
      </c>
      <c r="N106" s="271">
        <v>7.5</v>
      </c>
      <c r="O106" s="8"/>
      <c r="P106" s="266"/>
      <c r="Q106" s="286"/>
    </row>
    <row r="107" spans="1:17" ht="12.75">
      <c r="A107" s="184">
        <v>22</v>
      </c>
      <c r="B107" s="310" t="s">
        <v>431</v>
      </c>
      <c r="C107" s="264" t="s">
        <v>20</v>
      </c>
      <c r="D107" s="187">
        <v>1</v>
      </c>
      <c r="E107" s="197">
        <v>1</v>
      </c>
      <c r="F107" s="189">
        <f t="shared" si="6"/>
        <v>12.244897959183673</v>
      </c>
      <c r="G107" s="190">
        <f t="shared" si="7"/>
        <v>12.244897959183673</v>
      </c>
      <c r="H107" s="191">
        <f t="shared" si="8"/>
        <v>3.0612244897959182</v>
      </c>
      <c r="I107" s="190">
        <f t="shared" si="9"/>
        <v>3.0612244897959182</v>
      </c>
      <c r="J107" s="192">
        <f t="shared" si="10"/>
        <v>15.306122448979592</v>
      </c>
      <c r="K107" s="265">
        <f t="shared" si="11"/>
        <v>15.306122448979592</v>
      </c>
      <c r="L107" s="8"/>
      <c r="M107" s="271">
        <v>30</v>
      </c>
      <c r="N107" s="271">
        <v>7.5</v>
      </c>
      <c r="O107" s="8"/>
      <c r="P107" s="266"/>
      <c r="Q107" s="286"/>
    </row>
    <row r="108" spans="1:17" ht="12.75">
      <c r="A108" s="184">
        <v>23</v>
      </c>
      <c r="B108" s="310" t="s">
        <v>525</v>
      </c>
      <c r="C108" s="264" t="s">
        <v>20</v>
      </c>
      <c r="D108" s="187">
        <v>1</v>
      </c>
      <c r="E108" s="197">
        <v>1</v>
      </c>
      <c r="F108" s="189">
        <f t="shared" si="6"/>
        <v>6.1224489795918364</v>
      </c>
      <c r="G108" s="190">
        <f t="shared" si="7"/>
        <v>6.1224489795918364</v>
      </c>
      <c r="H108" s="191">
        <f t="shared" si="8"/>
        <v>5.1020408163265305</v>
      </c>
      <c r="I108" s="190">
        <f t="shared" si="9"/>
        <v>5.1020408163265305</v>
      </c>
      <c r="J108" s="192">
        <f t="shared" si="10"/>
        <v>11.224489795918366</v>
      </c>
      <c r="K108" s="265">
        <f t="shared" si="11"/>
        <v>11.224489795918366</v>
      </c>
      <c r="L108" s="8"/>
      <c r="M108" s="271">
        <v>15</v>
      </c>
      <c r="N108" s="271">
        <v>12.5</v>
      </c>
      <c r="O108" s="8"/>
      <c r="P108" s="266"/>
      <c r="Q108" s="286"/>
    </row>
    <row r="109" spans="1:17" ht="12.75">
      <c r="A109" s="184">
        <v>24</v>
      </c>
      <c r="B109" s="310" t="s">
        <v>526</v>
      </c>
      <c r="C109" s="264" t="s">
        <v>20</v>
      </c>
      <c r="D109" s="187">
        <v>1</v>
      </c>
      <c r="E109" s="197">
        <v>1</v>
      </c>
      <c r="F109" s="189">
        <f t="shared" si="6"/>
        <v>2.4489795918367343</v>
      </c>
      <c r="G109" s="190">
        <f t="shared" si="7"/>
        <v>2.4489795918367343</v>
      </c>
      <c r="H109" s="191">
        <f t="shared" si="8"/>
        <v>5.1020408163265305</v>
      </c>
      <c r="I109" s="190">
        <f t="shared" si="9"/>
        <v>5.1020408163265305</v>
      </c>
      <c r="J109" s="192">
        <f t="shared" si="10"/>
        <v>7.5510204081632644</v>
      </c>
      <c r="K109" s="265">
        <f t="shared" si="11"/>
        <v>7.5510204081632644</v>
      </c>
      <c r="L109" s="8"/>
      <c r="M109" s="271">
        <v>6</v>
      </c>
      <c r="N109" s="271">
        <v>12.5</v>
      </c>
      <c r="O109" s="8"/>
      <c r="P109" s="266"/>
      <c r="Q109" s="286"/>
    </row>
    <row r="110" spans="1:17" ht="12.75">
      <c r="A110" s="184">
        <v>25</v>
      </c>
      <c r="B110" s="310" t="s">
        <v>527</v>
      </c>
      <c r="C110" s="264" t="s">
        <v>20</v>
      </c>
      <c r="D110" s="187">
        <v>1</v>
      </c>
      <c r="E110" s="197">
        <v>1</v>
      </c>
      <c r="F110" s="189">
        <f t="shared" si="6"/>
        <v>2.4489795918367343</v>
      </c>
      <c r="G110" s="190">
        <f t="shared" si="7"/>
        <v>2.4489795918367343</v>
      </c>
      <c r="H110" s="191">
        <f t="shared" si="8"/>
        <v>5.1020408163265305</v>
      </c>
      <c r="I110" s="190">
        <f t="shared" si="9"/>
        <v>5.1020408163265305</v>
      </c>
      <c r="J110" s="192">
        <f t="shared" si="10"/>
        <v>7.5510204081632644</v>
      </c>
      <c r="K110" s="265">
        <f t="shared" si="11"/>
        <v>7.5510204081632644</v>
      </c>
      <c r="L110" s="8"/>
      <c r="M110" s="271">
        <v>6</v>
      </c>
      <c r="N110" s="271">
        <v>12.5</v>
      </c>
      <c r="O110" s="8"/>
      <c r="P110" s="266"/>
      <c r="Q110" s="286"/>
    </row>
    <row r="111" spans="1:17" ht="12.75">
      <c r="A111" s="184">
        <v>26</v>
      </c>
      <c r="B111" s="310" t="s">
        <v>528</v>
      </c>
      <c r="C111" s="264" t="s">
        <v>20</v>
      </c>
      <c r="D111" s="187">
        <v>1</v>
      </c>
      <c r="E111" s="197">
        <v>1</v>
      </c>
      <c r="F111" s="189">
        <f t="shared" si="6"/>
        <v>1.5306122448979591</v>
      </c>
      <c r="G111" s="190">
        <f t="shared" si="7"/>
        <v>1.5306122448979591</v>
      </c>
      <c r="H111" s="191">
        <f t="shared" si="8"/>
        <v>5.1020408163265305</v>
      </c>
      <c r="I111" s="190">
        <f t="shared" si="9"/>
        <v>5.1020408163265305</v>
      </c>
      <c r="J111" s="192">
        <f t="shared" si="10"/>
        <v>6.6326530612244898</v>
      </c>
      <c r="K111" s="265">
        <f t="shared" si="11"/>
        <v>6.6326530612244898</v>
      </c>
      <c r="L111" s="8"/>
      <c r="M111" s="271">
        <v>3.75</v>
      </c>
      <c r="N111" s="271">
        <v>12.5</v>
      </c>
      <c r="O111" s="8"/>
      <c r="P111" s="266"/>
      <c r="Q111" s="286"/>
    </row>
    <row r="112" spans="1:17" ht="12.75">
      <c r="A112" s="184">
        <v>27</v>
      </c>
      <c r="B112" s="310" t="s">
        <v>529</v>
      </c>
      <c r="C112" s="264" t="s">
        <v>20</v>
      </c>
      <c r="D112" s="187">
        <v>1</v>
      </c>
      <c r="E112" s="197">
        <v>1</v>
      </c>
      <c r="F112" s="189">
        <f t="shared" si="6"/>
        <v>1.5306122448979591</v>
      </c>
      <c r="G112" s="190">
        <f t="shared" si="7"/>
        <v>1.5306122448979591</v>
      </c>
      <c r="H112" s="191">
        <f t="shared" si="8"/>
        <v>3.0612244897959182</v>
      </c>
      <c r="I112" s="190">
        <f t="shared" si="9"/>
        <v>3.0612244897959182</v>
      </c>
      <c r="J112" s="192">
        <f t="shared" si="10"/>
        <v>4.5918367346938771</v>
      </c>
      <c r="K112" s="265">
        <f t="shared" si="11"/>
        <v>4.5918367346938771</v>
      </c>
      <c r="L112" s="8"/>
      <c r="M112" s="271">
        <v>3.75</v>
      </c>
      <c r="N112" s="271">
        <v>7.5</v>
      </c>
      <c r="O112" s="8"/>
      <c r="P112" s="266"/>
      <c r="Q112" s="286"/>
    </row>
    <row r="113" spans="1:17">
      <c r="A113" s="184">
        <v>28</v>
      </c>
      <c r="B113" s="310" t="s">
        <v>530</v>
      </c>
      <c r="C113" s="264" t="s">
        <v>20</v>
      </c>
      <c r="D113" s="187">
        <v>1</v>
      </c>
      <c r="E113" s="197">
        <v>1</v>
      </c>
      <c r="F113" s="189">
        <f t="shared" si="6"/>
        <v>1.0204081632653061</v>
      </c>
      <c r="G113" s="190">
        <f t="shared" si="7"/>
        <v>1.0204081632653061</v>
      </c>
      <c r="H113" s="191">
        <f t="shared" si="8"/>
        <v>3.0612244897959182</v>
      </c>
      <c r="I113" s="190">
        <f t="shared" si="9"/>
        <v>3.0612244897959182</v>
      </c>
      <c r="J113" s="192">
        <f t="shared" si="10"/>
        <v>4.0816326530612246</v>
      </c>
      <c r="K113" s="265">
        <f t="shared" si="11"/>
        <v>4.0816326530612246</v>
      </c>
      <c r="M113" s="271">
        <v>2.5</v>
      </c>
      <c r="N113" s="271">
        <v>7.5</v>
      </c>
      <c r="P113" s="266"/>
      <c r="Q113" s="286"/>
    </row>
    <row r="114" spans="1:17">
      <c r="A114" s="184">
        <v>29</v>
      </c>
      <c r="B114" s="310" t="s">
        <v>531</v>
      </c>
      <c r="C114" s="264" t="s">
        <v>20</v>
      </c>
      <c r="D114" s="187">
        <v>1</v>
      </c>
      <c r="E114" s="197">
        <v>1</v>
      </c>
      <c r="F114" s="189">
        <f t="shared" si="6"/>
        <v>1.0204081632653061</v>
      </c>
      <c r="G114" s="190">
        <f t="shared" si="7"/>
        <v>1.0204081632653061</v>
      </c>
      <c r="H114" s="191">
        <f t="shared" si="8"/>
        <v>2.0408163265306123</v>
      </c>
      <c r="I114" s="190">
        <f t="shared" si="9"/>
        <v>2.0408163265306123</v>
      </c>
      <c r="J114" s="192">
        <f t="shared" si="10"/>
        <v>3.0612244897959187</v>
      </c>
      <c r="K114" s="265">
        <f t="shared" si="11"/>
        <v>3.0612244897959187</v>
      </c>
      <c r="M114" s="271">
        <v>2.5</v>
      </c>
      <c r="N114" s="271">
        <v>5</v>
      </c>
      <c r="P114" s="266"/>
      <c r="Q114" s="286"/>
    </row>
    <row r="115" spans="1:17">
      <c r="A115" s="184">
        <v>30</v>
      </c>
      <c r="B115" s="310" t="s">
        <v>532</v>
      </c>
      <c r="C115" s="264" t="s">
        <v>20</v>
      </c>
      <c r="D115" s="197">
        <v>1</v>
      </c>
      <c r="E115" s="197">
        <v>1</v>
      </c>
      <c r="F115" s="189">
        <f t="shared" si="6"/>
        <v>12.244897959183673</v>
      </c>
      <c r="G115" s="190">
        <f t="shared" si="7"/>
        <v>12.244897959183673</v>
      </c>
      <c r="H115" s="191">
        <f t="shared" si="8"/>
        <v>2.0408163265306123</v>
      </c>
      <c r="I115" s="190">
        <f t="shared" si="9"/>
        <v>2.0408163265306123</v>
      </c>
      <c r="J115" s="192">
        <f t="shared" si="10"/>
        <v>14.285714285714285</v>
      </c>
      <c r="K115" s="265">
        <f t="shared" si="11"/>
        <v>14.285714285714285</v>
      </c>
      <c r="M115" s="271">
        <v>30</v>
      </c>
      <c r="N115" s="271">
        <v>5</v>
      </c>
      <c r="P115" s="266"/>
      <c r="Q115" s="286"/>
    </row>
    <row r="116" spans="1:17">
      <c r="A116" s="184">
        <v>31</v>
      </c>
      <c r="B116" s="310" t="s">
        <v>533</v>
      </c>
      <c r="C116" s="264" t="s">
        <v>20</v>
      </c>
      <c r="D116" s="197">
        <v>1</v>
      </c>
      <c r="E116" s="197">
        <v>1</v>
      </c>
      <c r="F116" s="189">
        <f t="shared" si="6"/>
        <v>5.204081632653061</v>
      </c>
      <c r="G116" s="190">
        <f t="shared" si="7"/>
        <v>5.204081632653061</v>
      </c>
      <c r="H116" s="191">
        <f t="shared" si="8"/>
        <v>12.244897959183673</v>
      </c>
      <c r="I116" s="190">
        <f t="shared" si="9"/>
        <v>12.244897959183673</v>
      </c>
      <c r="J116" s="192">
        <f t="shared" si="10"/>
        <v>17.448979591836732</v>
      </c>
      <c r="K116" s="265">
        <f t="shared" si="11"/>
        <v>17.448979591836732</v>
      </c>
      <c r="M116" s="271">
        <v>12.75</v>
      </c>
      <c r="N116" s="271">
        <v>30</v>
      </c>
      <c r="P116" s="266"/>
      <c r="Q116" s="286"/>
    </row>
    <row r="117" spans="1:17">
      <c r="A117" s="184">
        <v>32</v>
      </c>
      <c r="B117" s="310" t="s">
        <v>534</v>
      </c>
      <c r="C117" s="264" t="s">
        <v>20</v>
      </c>
      <c r="D117" s="197">
        <v>1</v>
      </c>
      <c r="E117" s="197">
        <v>1</v>
      </c>
      <c r="F117" s="189">
        <f t="shared" si="6"/>
        <v>2.9591836734693877</v>
      </c>
      <c r="G117" s="190">
        <f t="shared" si="7"/>
        <v>2.9591836734693877</v>
      </c>
      <c r="H117" s="191">
        <f t="shared" si="8"/>
        <v>8.1632653061224492</v>
      </c>
      <c r="I117" s="190">
        <f t="shared" si="9"/>
        <v>8.1632653061224492</v>
      </c>
      <c r="J117" s="192">
        <f t="shared" si="10"/>
        <v>11.122448979591837</v>
      </c>
      <c r="K117" s="265">
        <f t="shared" si="11"/>
        <v>11.122448979591837</v>
      </c>
      <c r="M117" s="271">
        <v>7.25</v>
      </c>
      <c r="N117" s="271">
        <v>20</v>
      </c>
      <c r="P117" s="266"/>
      <c r="Q117" s="286"/>
    </row>
    <row r="118" spans="1:17">
      <c r="A118" s="184">
        <v>33</v>
      </c>
      <c r="B118" s="310" t="s">
        <v>535</v>
      </c>
      <c r="C118" s="264" t="s">
        <v>20</v>
      </c>
      <c r="D118" s="197">
        <v>1</v>
      </c>
      <c r="E118" s="197">
        <v>1</v>
      </c>
      <c r="F118" s="189">
        <f t="shared" si="6"/>
        <v>1.6326530612244896</v>
      </c>
      <c r="G118" s="190">
        <f t="shared" si="7"/>
        <v>1.6326530612244896</v>
      </c>
      <c r="H118" s="191">
        <f t="shared" si="8"/>
        <v>8.1632653061224492</v>
      </c>
      <c r="I118" s="190">
        <f t="shared" si="9"/>
        <v>8.1632653061224492</v>
      </c>
      <c r="J118" s="192">
        <f t="shared" si="10"/>
        <v>9.795918367346939</v>
      </c>
      <c r="K118" s="265">
        <f t="shared" si="11"/>
        <v>9.795918367346939</v>
      </c>
      <c r="M118" s="271">
        <v>4</v>
      </c>
      <c r="N118" s="271">
        <v>20</v>
      </c>
      <c r="P118" s="266"/>
      <c r="Q118" s="286"/>
    </row>
    <row r="119" spans="1:17">
      <c r="A119" s="184">
        <v>34</v>
      </c>
      <c r="B119" s="310" t="s">
        <v>536</v>
      </c>
      <c r="C119" s="264" t="s">
        <v>20</v>
      </c>
      <c r="D119" s="197">
        <v>1</v>
      </c>
      <c r="E119" s="197">
        <v>1</v>
      </c>
      <c r="F119" s="189">
        <f t="shared" si="6"/>
        <v>1.0204081632653061</v>
      </c>
      <c r="G119" s="190">
        <f t="shared" si="7"/>
        <v>1.0204081632653061</v>
      </c>
      <c r="H119" s="191">
        <f t="shared" si="8"/>
        <v>3.0612244897959182</v>
      </c>
      <c r="I119" s="190">
        <f t="shared" si="9"/>
        <v>3.0612244897959182</v>
      </c>
      <c r="J119" s="192">
        <f t="shared" si="10"/>
        <v>4.0816326530612246</v>
      </c>
      <c r="K119" s="265">
        <f t="shared" si="11"/>
        <v>4.0816326530612246</v>
      </c>
      <c r="M119" s="271">
        <v>2.5</v>
      </c>
      <c r="N119" s="271">
        <v>7.5</v>
      </c>
      <c r="P119" s="266"/>
      <c r="Q119" s="286"/>
    </row>
    <row r="120" spans="1:17">
      <c r="A120" s="184">
        <v>35</v>
      </c>
      <c r="B120" s="310" t="s">
        <v>537</v>
      </c>
      <c r="C120" s="264" t="s">
        <v>20</v>
      </c>
      <c r="D120" s="197">
        <v>1</v>
      </c>
      <c r="E120" s="197">
        <v>1</v>
      </c>
      <c r="F120" s="189">
        <f t="shared" si="6"/>
        <v>1.0204081632653061</v>
      </c>
      <c r="G120" s="190">
        <f t="shared" si="7"/>
        <v>1.0204081632653061</v>
      </c>
      <c r="H120" s="191">
        <f t="shared" si="8"/>
        <v>2.0408163265306123</v>
      </c>
      <c r="I120" s="190">
        <f t="shared" si="9"/>
        <v>2.0408163265306123</v>
      </c>
      <c r="J120" s="192">
        <f t="shared" si="10"/>
        <v>3.0612244897959187</v>
      </c>
      <c r="K120" s="265">
        <f t="shared" si="11"/>
        <v>3.0612244897959187</v>
      </c>
      <c r="M120" s="271">
        <v>2.5</v>
      </c>
      <c r="N120" s="271">
        <v>5</v>
      </c>
      <c r="P120" s="266"/>
      <c r="Q120" s="286"/>
    </row>
    <row r="121" spans="1:17">
      <c r="A121" s="184">
        <v>36</v>
      </c>
      <c r="B121" s="310" t="s">
        <v>538</v>
      </c>
      <c r="C121" s="264" t="s">
        <v>20</v>
      </c>
      <c r="D121" s="197">
        <v>1</v>
      </c>
      <c r="E121" s="197">
        <v>1</v>
      </c>
      <c r="F121" s="189">
        <f t="shared" si="6"/>
        <v>9.1836734693877542</v>
      </c>
      <c r="G121" s="190">
        <f t="shared" si="7"/>
        <v>9.1836734693877542</v>
      </c>
      <c r="H121" s="191">
        <f t="shared" si="8"/>
        <v>1.0204081632653061</v>
      </c>
      <c r="I121" s="190">
        <f t="shared" si="9"/>
        <v>1.0204081632653061</v>
      </c>
      <c r="J121" s="192">
        <f t="shared" si="10"/>
        <v>10.204081632653061</v>
      </c>
      <c r="K121" s="265">
        <f t="shared" si="11"/>
        <v>10.204081632653061</v>
      </c>
      <c r="M121" s="271">
        <v>22.5</v>
      </c>
      <c r="N121" s="271">
        <v>2.5</v>
      </c>
      <c r="P121" s="266"/>
      <c r="Q121" s="286"/>
    </row>
    <row r="122" spans="1:17">
      <c r="A122" s="184">
        <v>37</v>
      </c>
      <c r="B122" s="310" t="s">
        <v>539</v>
      </c>
      <c r="C122" s="264" t="s">
        <v>20</v>
      </c>
      <c r="D122" s="197">
        <v>1</v>
      </c>
      <c r="E122" s="197">
        <v>1</v>
      </c>
      <c r="F122" s="189">
        <f t="shared" si="6"/>
        <v>5.204081632653061</v>
      </c>
      <c r="G122" s="190">
        <f t="shared" si="7"/>
        <v>5.204081632653061</v>
      </c>
      <c r="H122" s="191">
        <f t="shared" si="8"/>
        <v>5.1020408163265305</v>
      </c>
      <c r="I122" s="190">
        <f t="shared" si="9"/>
        <v>5.1020408163265305</v>
      </c>
      <c r="J122" s="192">
        <f t="shared" si="10"/>
        <v>10.306122448979592</v>
      </c>
      <c r="K122" s="265">
        <f t="shared" si="11"/>
        <v>10.306122448979592</v>
      </c>
      <c r="M122" s="271">
        <v>12.75</v>
      </c>
      <c r="N122" s="271">
        <v>12.5</v>
      </c>
      <c r="P122" s="266"/>
      <c r="Q122" s="286"/>
    </row>
    <row r="123" spans="1:17">
      <c r="A123" s="184">
        <v>38</v>
      </c>
      <c r="B123" s="310" t="s">
        <v>540</v>
      </c>
      <c r="C123" s="264" t="s">
        <v>20</v>
      </c>
      <c r="D123" s="197">
        <v>1</v>
      </c>
      <c r="E123" s="197">
        <v>1</v>
      </c>
      <c r="F123" s="189">
        <f t="shared" si="6"/>
        <v>2.9591836734693877</v>
      </c>
      <c r="G123" s="190">
        <f t="shared" si="7"/>
        <v>2.9591836734693877</v>
      </c>
      <c r="H123" s="191">
        <f t="shared" si="8"/>
        <v>5.1020408163265305</v>
      </c>
      <c r="I123" s="190">
        <f t="shared" si="9"/>
        <v>5.1020408163265305</v>
      </c>
      <c r="J123" s="192">
        <f t="shared" si="10"/>
        <v>8.0612244897959187</v>
      </c>
      <c r="K123" s="265">
        <f t="shared" si="11"/>
        <v>8.0612244897959187</v>
      </c>
      <c r="M123" s="271">
        <v>7.25</v>
      </c>
      <c r="N123" s="271">
        <v>12.5</v>
      </c>
      <c r="P123" s="266"/>
      <c r="Q123" s="286"/>
    </row>
    <row r="124" spans="1:17">
      <c r="A124" s="184">
        <v>39</v>
      </c>
      <c r="B124" s="310" t="s">
        <v>541</v>
      </c>
      <c r="C124" s="264" t="s">
        <v>20</v>
      </c>
      <c r="D124" s="197">
        <v>1</v>
      </c>
      <c r="E124" s="197">
        <v>1</v>
      </c>
      <c r="F124" s="189">
        <f t="shared" si="6"/>
        <v>2.6530612244897958</v>
      </c>
      <c r="G124" s="190">
        <f t="shared" si="7"/>
        <v>2.6530612244897958</v>
      </c>
      <c r="H124" s="191">
        <f t="shared" si="8"/>
        <v>3.0612244897959182</v>
      </c>
      <c r="I124" s="190">
        <f t="shared" si="9"/>
        <v>3.0612244897959182</v>
      </c>
      <c r="J124" s="192">
        <f t="shared" si="10"/>
        <v>5.7142857142857135</v>
      </c>
      <c r="K124" s="265">
        <f t="shared" si="11"/>
        <v>5.7142857142857135</v>
      </c>
      <c r="M124" s="271">
        <v>6.5</v>
      </c>
      <c r="N124" s="271">
        <v>7.5</v>
      </c>
      <c r="P124" s="266"/>
      <c r="Q124" s="286"/>
    </row>
    <row r="125" spans="1:17">
      <c r="A125" s="184">
        <v>40</v>
      </c>
      <c r="B125" s="310" t="s">
        <v>542</v>
      </c>
      <c r="C125" s="264" t="s">
        <v>20</v>
      </c>
      <c r="D125" s="197">
        <v>1</v>
      </c>
      <c r="E125" s="197">
        <v>1</v>
      </c>
      <c r="F125" s="189">
        <f t="shared" si="6"/>
        <v>1.1224489795918366</v>
      </c>
      <c r="G125" s="190">
        <f t="shared" si="7"/>
        <v>1.1224489795918366</v>
      </c>
      <c r="H125" s="191">
        <f t="shared" si="8"/>
        <v>3.0612244897959182</v>
      </c>
      <c r="I125" s="190">
        <f t="shared" si="9"/>
        <v>3.0612244897959182</v>
      </c>
      <c r="J125" s="192">
        <f t="shared" si="10"/>
        <v>4.1836734693877551</v>
      </c>
      <c r="K125" s="265">
        <f t="shared" si="11"/>
        <v>4.1836734693877551</v>
      </c>
      <c r="M125" s="271">
        <v>2.75</v>
      </c>
      <c r="N125" s="271">
        <v>7.5</v>
      </c>
      <c r="P125" s="266"/>
      <c r="Q125" s="286"/>
    </row>
    <row r="126" spans="1:17">
      <c r="A126" s="184">
        <v>41</v>
      </c>
      <c r="B126" s="358" t="s">
        <v>543</v>
      </c>
      <c r="C126" s="264" t="s">
        <v>20</v>
      </c>
      <c r="D126" s="197">
        <v>1</v>
      </c>
      <c r="E126" s="197">
        <v>1</v>
      </c>
      <c r="F126" s="189">
        <f t="shared" si="6"/>
        <v>31.836734693877549</v>
      </c>
      <c r="G126" s="190">
        <f t="shared" si="7"/>
        <v>31.836734693877549</v>
      </c>
      <c r="H126" s="191">
        <f t="shared" si="8"/>
        <v>10.204081632653061</v>
      </c>
      <c r="I126" s="190">
        <f t="shared" si="9"/>
        <v>10.204081632653061</v>
      </c>
      <c r="J126" s="192">
        <f t="shared" si="10"/>
        <v>42.04081632653061</v>
      </c>
      <c r="K126" s="265">
        <f t="shared" si="11"/>
        <v>42.04081632653061</v>
      </c>
      <c r="M126" s="196">
        <v>78</v>
      </c>
      <c r="N126" s="196">
        <v>25</v>
      </c>
      <c r="P126" s="266"/>
      <c r="Q126" s="286"/>
    </row>
    <row r="127" spans="1:17" ht="25.5">
      <c r="A127" s="184">
        <v>42</v>
      </c>
      <c r="B127" s="358" t="s">
        <v>544</v>
      </c>
      <c r="C127" s="264" t="s">
        <v>20</v>
      </c>
      <c r="D127" s="197">
        <v>1</v>
      </c>
      <c r="E127" s="197">
        <v>1</v>
      </c>
      <c r="F127" s="189">
        <f t="shared" si="6"/>
        <v>38.877551020408163</v>
      </c>
      <c r="G127" s="190">
        <f t="shared" si="7"/>
        <v>38.877551020408163</v>
      </c>
      <c r="H127" s="191">
        <f t="shared" si="8"/>
        <v>10.204081632653061</v>
      </c>
      <c r="I127" s="190">
        <f t="shared" si="9"/>
        <v>10.204081632653061</v>
      </c>
      <c r="J127" s="192">
        <f t="shared" si="10"/>
        <v>49.08163265306122</v>
      </c>
      <c r="K127" s="265">
        <f t="shared" si="11"/>
        <v>49.08163265306122</v>
      </c>
      <c r="M127" s="196">
        <v>95.25</v>
      </c>
      <c r="N127" s="196">
        <v>25</v>
      </c>
      <c r="P127" s="266"/>
      <c r="Q127" s="286"/>
    </row>
    <row r="128" spans="1:17" ht="25.5">
      <c r="A128" s="184">
        <v>43</v>
      </c>
      <c r="B128" s="358" t="s">
        <v>545</v>
      </c>
      <c r="C128" s="264" t="s">
        <v>20</v>
      </c>
      <c r="D128" s="197">
        <v>1</v>
      </c>
      <c r="E128" s="197">
        <v>1</v>
      </c>
      <c r="F128" s="189">
        <f t="shared" si="6"/>
        <v>30.816326530612244</v>
      </c>
      <c r="G128" s="190">
        <f t="shared" si="7"/>
        <v>30.816326530612244</v>
      </c>
      <c r="H128" s="191">
        <f t="shared" si="8"/>
        <v>10.204081632653061</v>
      </c>
      <c r="I128" s="190">
        <f t="shared" si="9"/>
        <v>10.204081632653061</v>
      </c>
      <c r="J128" s="192">
        <f t="shared" si="10"/>
        <v>41.020408163265301</v>
      </c>
      <c r="K128" s="265">
        <f t="shared" si="11"/>
        <v>41.020408163265301</v>
      </c>
      <c r="M128" s="196">
        <v>75.5</v>
      </c>
      <c r="N128" s="196">
        <v>25</v>
      </c>
      <c r="P128" s="266"/>
      <c r="Q128" s="286"/>
    </row>
    <row r="129" spans="1:17">
      <c r="A129" s="184">
        <v>44</v>
      </c>
      <c r="B129" s="358" t="s">
        <v>546</v>
      </c>
      <c r="C129" s="264" t="s">
        <v>20</v>
      </c>
      <c r="D129" s="197">
        <v>1</v>
      </c>
      <c r="E129" s="197">
        <v>1</v>
      </c>
      <c r="F129" s="189">
        <f t="shared" si="6"/>
        <v>12.448979591836734</v>
      </c>
      <c r="G129" s="190">
        <f t="shared" si="7"/>
        <v>12.448979591836734</v>
      </c>
      <c r="H129" s="191">
        <f t="shared" si="8"/>
        <v>10.204081632653061</v>
      </c>
      <c r="I129" s="190">
        <f t="shared" si="9"/>
        <v>10.204081632653061</v>
      </c>
      <c r="J129" s="192">
        <f t="shared" si="10"/>
        <v>22.653061224489797</v>
      </c>
      <c r="K129" s="265">
        <f t="shared" si="11"/>
        <v>22.653061224489797</v>
      </c>
      <c r="M129" s="271">
        <v>30.5</v>
      </c>
      <c r="N129" s="271">
        <v>25</v>
      </c>
      <c r="P129" s="266"/>
      <c r="Q129" s="286"/>
    </row>
    <row r="130" spans="1:17">
      <c r="A130" s="184">
        <v>45</v>
      </c>
      <c r="B130" s="310" t="s">
        <v>547</v>
      </c>
      <c r="C130" s="264" t="s">
        <v>20</v>
      </c>
      <c r="D130" s="197">
        <v>1</v>
      </c>
      <c r="E130" s="197">
        <v>1</v>
      </c>
      <c r="F130" s="189">
        <f t="shared" si="6"/>
        <v>2.1428571428571428</v>
      </c>
      <c r="G130" s="190">
        <f t="shared" si="7"/>
        <v>2.1428571428571428</v>
      </c>
      <c r="H130" s="191">
        <f t="shared" si="8"/>
        <v>1.0204081632653061</v>
      </c>
      <c r="I130" s="190">
        <f t="shared" si="9"/>
        <v>1.0204081632653061</v>
      </c>
      <c r="J130" s="192">
        <f t="shared" si="10"/>
        <v>3.1632653061224492</v>
      </c>
      <c r="K130" s="265">
        <f t="shared" si="11"/>
        <v>3.1632653061224492</v>
      </c>
      <c r="M130" s="271">
        <v>5.25</v>
      </c>
      <c r="N130" s="271">
        <v>2.5</v>
      </c>
      <c r="P130" s="266"/>
      <c r="Q130" s="286"/>
    </row>
    <row r="131" spans="1:17">
      <c r="A131" s="184">
        <v>46</v>
      </c>
      <c r="B131" s="310" t="s">
        <v>548</v>
      </c>
      <c r="C131" s="264" t="s">
        <v>20</v>
      </c>
      <c r="D131" s="197">
        <v>1</v>
      </c>
      <c r="E131" s="197">
        <v>1</v>
      </c>
      <c r="F131" s="189">
        <f t="shared" si="6"/>
        <v>1.8367346938775508</v>
      </c>
      <c r="G131" s="190">
        <f t="shared" si="7"/>
        <v>1.8367346938775508</v>
      </c>
      <c r="H131" s="191">
        <f t="shared" si="8"/>
        <v>1.0204081632653061</v>
      </c>
      <c r="I131" s="190">
        <f t="shared" si="9"/>
        <v>1.0204081632653061</v>
      </c>
      <c r="J131" s="192">
        <f t="shared" si="10"/>
        <v>2.8571428571428568</v>
      </c>
      <c r="K131" s="265">
        <f t="shared" si="11"/>
        <v>2.8571428571428568</v>
      </c>
      <c r="M131" s="271">
        <v>4.5</v>
      </c>
      <c r="N131" s="271">
        <v>2.5</v>
      </c>
      <c r="P131" s="266"/>
      <c r="Q131" s="286"/>
    </row>
    <row r="132" spans="1:17">
      <c r="A132" s="184">
        <v>47</v>
      </c>
      <c r="B132" s="310" t="s">
        <v>549</v>
      </c>
      <c r="C132" s="264" t="s">
        <v>20</v>
      </c>
      <c r="D132" s="197">
        <v>1</v>
      </c>
      <c r="E132" s="197">
        <v>1</v>
      </c>
      <c r="F132" s="189">
        <f t="shared" si="6"/>
        <v>1.2244897959183672</v>
      </c>
      <c r="G132" s="190">
        <f t="shared" si="7"/>
        <v>1.2244897959183672</v>
      </c>
      <c r="H132" s="191">
        <f t="shared" si="8"/>
        <v>1.0204081632653061</v>
      </c>
      <c r="I132" s="190">
        <f t="shared" si="9"/>
        <v>1.0204081632653061</v>
      </c>
      <c r="J132" s="192">
        <f t="shared" si="10"/>
        <v>2.2448979591836733</v>
      </c>
      <c r="K132" s="265">
        <f t="shared" si="11"/>
        <v>2.2448979591836733</v>
      </c>
      <c r="M132" s="271">
        <v>3</v>
      </c>
      <c r="N132" s="271">
        <v>2.5</v>
      </c>
      <c r="P132" s="266"/>
      <c r="Q132" s="286"/>
    </row>
    <row r="133" spans="1:17">
      <c r="A133" s="184">
        <v>48</v>
      </c>
      <c r="B133" s="310" t="s">
        <v>550</v>
      </c>
      <c r="C133" s="264" t="s">
        <v>20</v>
      </c>
      <c r="D133" s="197">
        <v>1</v>
      </c>
      <c r="E133" s="197">
        <v>1</v>
      </c>
      <c r="F133" s="189">
        <f t="shared" si="6"/>
        <v>1.0204081632653061</v>
      </c>
      <c r="G133" s="190">
        <f t="shared" si="7"/>
        <v>1.0204081632653061</v>
      </c>
      <c r="H133" s="191">
        <f t="shared" si="8"/>
        <v>1.0204081632653061</v>
      </c>
      <c r="I133" s="190">
        <f t="shared" si="9"/>
        <v>1.0204081632653061</v>
      </c>
      <c r="J133" s="192">
        <f t="shared" si="10"/>
        <v>2.0408163265306123</v>
      </c>
      <c r="K133" s="265">
        <f t="shared" si="11"/>
        <v>2.0408163265306123</v>
      </c>
      <c r="M133" s="271">
        <v>2.5</v>
      </c>
      <c r="N133" s="271">
        <v>2.5</v>
      </c>
      <c r="P133" s="266"/>
      <c r="Q133" s="286"/>
    </row>
    <row r="134" spans="1:17">
      <c r="A134" s="184">
        <v>49</v>
      </c>
      <c r="B134" s="310" t="s">
        <v>551</v>
      </c>
      <c r="C134" s="264" t="s">
        <v>20</v>
      </c>
      <c r="D134" s="197">
        <v>1</v>
      </c>
      <c r="E134" s="197">
        <v>1</v>
      </c>
      <c r="F134" s="189">
        <f t="shared" si="6"/>
        <v>0.61224489795918358</v>
      </c>
      <c r="G134" s="190">
        <f t="shared" si="7"/>
        <v>0.61224489795918358</v>
      </c>
      <c r="H134" s="191">
        <f t="shared" si="8"/>
        <v>1.0204081632653061</v>
      </c>
      <c r="I134" s="190">
        <f t="shared" si="9"/>
        <v>1.0204081632653061</v>
      </c>
      <c r="J134" s="192">
        <f t="shared" si="10"/>
        <v>1.6326530612244898</v>
      </c>
      <c r="K134" s="265">
        <f t="shared" si="11"/>
        <v>1.6326530612244898</v>
      </c>
      <c r="M134" s="271">
        <v>1.5</v>
      </c>
      <c r="N134" s="271">
        <v>2.5</v>
      </c>
      <c r="P134" s="266"/>
      <c r="Q134" s="286"/>
    </row>
    <row r="135" spans="1:17">
      <c r="A135" s="184">
        <v>50</v>
      </c>
      <c r="B135" s="310" t="s">
        <v>552</v>
      </c>
      <c r="C135" s="264" t="s">
        <v>20</v>
      </c>
      <c r="D135" s="197">
        <v>1</v>
      </c>
      <c r="E135" s="197">
        <v>1</v>
      </c>
      <c r="F135" s="189">
        <f t="shared" si="6"/>
        <v>0.61224489795918358</v>
      </c>
      <c r="G135" s="190">
        <f t="shared" si="7"/>
        <v>0.61224489795918358</v>
      </c>
      <c r="H135" s="191">
        <f t="shared" si="8"/>
        <v>1.0204081632653061</v>
      </c>
      <c r="I135" s="190">
        <f t="shared" si="9"/>
        <v>1.0204081632653061</v>
      </c>
      <c r="J135" s="192">
        <f t="shared" si="10"/>
        <v>1.6326530612244898</v>
      </c>
      <c r="K135" s="265">
        <f t="shared" si="11"/>
        <v>1.6326530612244898</v>
      </c>
      <c r="M135" s="271">
        <v>1.5</v>
      </c>
      <c r="N135" s="271">
        <v>2.5</v>
      </c>
      <c r="P135" s="266"/>
      <c r="Q135" s="286"/>
    </row>
    <row r="136" spans="1:17" ht="25.5">
      <c r="A136" s="184">
        <v>51</v>
      </c>
      <c r="B136" s="310" t="s">
        <v>636</v>
      </c>
      <c r="C136" s="264" t="s">
        <v>20</v>
      </c>
      <c r="D136" s="197">
        <v>1</v>
      </c>
      <c r="E136" s="197">
        <v>1</v>
      </c>
      <c r="F136" s="189">
        <f t="shared" si="6"/>
        <v>81.632653061224488</v>
      </c>
      <c r="G136" s="190">
        <f t="shared" si="7"/>
        <v>81.632653061224488</v>
      </c>
      <c r="H136" s="191">
        <f t="shared" si="8"/>
        <v>20.408163265306122</v>
      </c>
      <c r="I136" s="190">
        <f t="shared" si="9"/>
        <v>20.408163265306122</v>
      </c>
      <c r="J136" s="192">
        <f t="shared" si="10"/>
        <v>102.0408163265306</v>
      </c>
      <c r="K136" s="265">
        <f t="shared" si="11"/>
        <v>102.0408163265306</v>
      </c>
      <c r="M136" s="196">
        <v>200</v>
      </c>
      <c r="N136" s="196">
        <v>50</v>
      </c>
      <c r="P136" s="266"/>
      <c r="Q136" s="286"/>
    </row>
    <row r="137" spans="1:17">
      <c r="A137" s="184">
        <v>52</v>
      </c>
      <c r="B137" s="310" t="s">
        <v>553</v>
      </c>
      <c r="C137" s="277" t="s">
        <v>445</v>
      </c>
      <c r="D137" s="197">
        <v>1</v>
      </c>
      <c r="E137" s="197">
        <v>14</v>
      </c>
      <c r="F137" s="189">
        <f t="shared" si="6"/>
        <v>177.55102040816325</v>
      </c>
      <c r="G137" s="190">
        <f t="shared" si="7"/>
        <v>2485.7142857142853</v>
      </c>
      <c r="H137" s="191">
        <f t="shared" si="8"/>
        <v>25.510204081632651</v>
      </c>
      <c r="I137" s="190">
        <f t="shared" si="9"/>
        <v>357.14285714285711</v>
      </c>
      <c r="J137" s="192">
        <f t="shared" si="10"/>
        <v>2842.8571428571422</v>
      </c>
      <c r="K137" s="265">
        <f t="shared" si="11"/>
        <v>203.06122448979588</v>
      </c>
      <c r="M137" s="196">
        <v>435</v>
      </c>
      <c r="N137" s="196">
        <v>62.5</v>
      </c>
      <c r="P137" s="283"/>
      <c r="Q137" s="286"/>
    </row>
    <row r="138" spans="1:17" ht="25.5">
      <c r="A138" s="184">
        <v>53</v>
      </c>
      <c r="B138" s="310" t="s">
        <v>554</v>
      </c>
      <c r="C138" s="277" t="s">
        <v>20</v>
      </c>
      <c r="D138" s="197">
        <v>1</v>
      </c>
      <c r="E138" s="197">
        <v>1</v>
      </c>
      <c r="F138" s="189">
        <f t="shared" si="6"/>
        <v>12.346938775510203</v>
      </c>
      <c r="G138" s="190">
        <f t="shared" si="7"/>
        <v>12.346938775510203</v>
      </c>
      <c r="H138" s="191">
        <f t="shared" si="8"/>
        <v>5.1020408163265305</v>
      </c>
      <c r="I138" s="190">
        <f t="shared" si="9"/>
        <v>5.1020408163265305</v>
      </c>
      <c r="J138" s="192">
        <f t="shared" si="10"/>
        <v>17.448979591836732</v>
      </c>
      <c r="K138" s="265">
        <f t="shared" si="11"/>
        <v>17.448979591836732</v>
      </c>
      <c r="M138" s="196">
        <v>30.25</v>
      </c>
      <c r="N138" s="196">
        <v>12.5</v>
      </c>
      <c r="P138" s="266"/>
      <c r="Q138" s="286"/>
    </row>
    <row r="139" spans="1:17" ht="25.5">
      <c r="A139" s="184">
        <v>54</v>
      </c>
      <c r="B139" s="312" t="s">
        <v>555</v>
      </c>
      <c r="C139" s="277" t="s">
        <v>20</v>
      </c>
      <c r="D139" s="197">
        <v>1</v>
      </c>
      <c r="E139" s="197">
        <v>1</v>
      </c>
      <c r="F139" s="189">
        <f t="shared" si="0"/>
        <v>40.204081632653057</v>
      </c>
      <c r="G139" s="190">
        <f t="shared" si="1"/>
        <v>40.204081632653057</v>
      </c>
      <c r="H139" s="191">
        <f t="shared" si="2"/>
        <v>30.612244897959183</v>
      </c>
      <c r="I139" s="190">
        <f t="shared" si="3"/>
        <v>30.612244897959183</v>
      </c>
      <c r="J139" s="192">
        <f t="shared" si="4"/>
        <v>70.816326530612244</v>
      </c>
      <c r="K139" s="265">
        <f t="shared" si="5"/>
        <v>70.816326530612244</v>
      </c>
      <c r="M139" s="271">
        <v>98.5</v>
      </c>
      <c r="N139" s="271">
        <v>75</v>
      </c>
      <c r="P139" s="266"/>
      <c r="Q139" s="286"/>
    </row>
    <row r="140" spans="1:17">
      <c r="A140" s="184">
        <v>55</v>
      </c>
      <c r="B140" s="312" t="s">
        <v>556</v>
      </c>
      <c r="C140" s="277" t="s">
        <v>20</v>
      </c>
      <c r="D140" s="197">
        <v>1</v>
      </c>
      <c r="E140" s="197">
        <v>1</v>
      </c>
      <c r="F140" s="189">
        <f t="shared" si="0"/>
        <v>52.448979591836732</v>
      </c>
      <c r="G140" s="190">
        <f t="shared" si="1"/>
        <v>52.448979591836732</v>
      </c>
      <c r="H140" s="191">
        <f t="shared" si="2"/>
        <v>10.204081632653061</v>
      </c>
      <c r="I140" s="190">
        <f t="shared" si="3"/>
        <v>10.204081632653061</v>
      </c>
      <c r="J140" s="192">
        <f t="shared" si="4"/>
        <v>62.65306122448979</v>
      </c>
      <c r="K140" s="265">
        <f t="shared" si="5"/>
        <v>62.65306122448979</v>
      </c>
      <c r="M140" s="196">
        <v>128.5</v>
      </c>
      <c r="N140" s="196">
        <v>25</v>
      </c>
      <c r="P140" s="359"/>
      <c r="Q140" s="286"/>
    </row>
    <row r="141" spans="1:17" ht="36.75" customHeight="1">
      <c r="A141" s="184">
        <v>56</v>
      </c>
      <c r="B141" s="310" t="s">
        <v>464</v>
      </c>
      <c r="C141" s="277" t="s">
        <v>20</v>
      </c>
      <c r="D141" s="197">
        <v>1</v>
      </c>
      <c r="E141" s="197">
        <v>1</v>
      </c>
      <c r="F141" s="189">
        <f t="shared" si="0"/>
        <v>347.95918367346934</v>
      </c>
      <c r="G141" s="190">
        <f t="shared" si="1"/>
        <v>347.95918367346934</v>
      </c>
      <c r="H141" s="191">
        <f t="shared" si="2"/>
        <v>15.306122448979592</v>
      </c>
      <c r="I141" s="190">
        <f t="shared" si="3"/>
        <v>15.306122448979592</v>
      </c>
      <c r="J141" s="192">
        <f t="shared" si="4"/>
        <v>363.26530612244892</v>
      </c>
      <c r="K141" s="265">
        <f t="shared" si="5"/>
        <v>363.26530612244892</v>
      </c>
      <c r="M141" s="196">
        <v>852.5</v>
      </c>
      <c r="N141" s="196">
        <v>37.5</v>
      </c>
      <c r="P141" s="266"/>
      <c r="Q141" s="286"/>
    </row>
    <row r="142" spans="1:17">
      <c r="A142" s="184">
        <v>57</v>
      </c>
      <c r="B142" s="312" t="s">
        <v>501</v>
      </c>
      <c r="C142" s="277" t="s">
        <v>445</v>
      </c>
      <c r="D142" s="197">
        <v>1</v>
      </c>
      <c r="E142" s="197">
        <v>1</v>
      </c>
      <c r="F142" s="189">
        <f t="shared" si="0"/>
        <v>182.14285714285714</v>
      </c>
      <c r="G142" s="190">
        <f t="shared" si="1"/>
        <v>182.14285714285714</v>
      </c>
      <c r="H142" s="191">
        <f t="shared" si="2"/>
        <v>25.510204081632651</v>
      </c>
      <c r="I142" s="190">
        <f t="shared" si="3"/>
        <v>25.510204081632651</v>
      </c>
      <c r="J142" s="192">
        <f t="shared" si="4"/>
        <v>207.65306122448979</v>
      </c>
      <c r="K142" s="265">
        <f t="shared" si="5"/>
        <v>207.65306122448979</v>
      </c>
      <c r="M142" s="196">
        <v>446.25</v>
      </c>
      <c r="N142" s="196">
        <v>62.5</v>
      </c>
      <c r="P142" s="266"/>
      <c r="Q142" s="286"/>
    </row>
    <row r="143" spans="1:17">
      <c r="A143" s="184">
        <v>58</v>
      </c>
      <c r="B143" s="310" t="s">
        <v>502</v>
      </c>
      <c r="C143" s="277" t="s">
        <v>310</v>
      </c>
      <c r="D143" s="197">
        <v>1</v>
      </c>
      <c r="E143" s="197">
        <v>1</v>
      </c>
      <c r="F143" s="189">
        <f t="shared" si="0"/>
        <v>1.4285714285714284</v>
      </c>
      <c r="G143" s="190">
        <f t="shared" si="1"/>
        <v>1.4285714285714284</v>
      </c>
      <c r="H143" s="191">
        <f t="shared" si="2"/>
        <v>1.0204081632653061</v>
      </c>
      <c r="I143" s="190">
        <f t="shared" si="3"/>
        <v>1.0204081632653061</v>
      </c>
      <c r="J143" s="192">
        <f t="shared" si="4"/>
        <v>2.4489795918367347</v>
      </c>
      <c r="K143" s="265">
        <f t="shared" si="5"/>
        <v>2.4489795918367347</v>
      </c>
      <c r="M143" s="196">
        <v>3.5</v>
      </c>
      <c r="N143" s="196">
        <v>2.5</v>
      </c>
      <c r="P143" s="266"/>
      <c r="Q143" s="286"/>
    </row>
    <row r="144" spans="1:17">
      <c r="A144" s="184">
        <v>59</v>
      </c>
      <c r="B144" s="310" t="s">
        <v>503</v>
      </c>
      <c r="C144" s="277" t="s">
        <v>20</v>
      </c>
      <c r="D144" s="197">
        <v>1</v>
      </c>
      <c r="E144" s="197">
        <v>1</v>
      </c>
      <c r="F144" s="189">
        <f t="shared" si="0"/>
        <v>106.12244897959182</v>
      </c>
      <c r="G144" s="190">
        <f t="shared" si="1"/>
        <v>106.12244897959182</v>
      </c>
      <c r="H144" s="191">
        <f t="shared" si="2"/>
        <v>2.0408163265306123</v>
      </c>
      <c r="I144" s="190">
        <f t="shared" si="3"/>
        <v>2.0408163265306123</v>
      </c>
      <c r="J144" s="192">
        <f t="shared" si="4"/>
        <v>108.16326530612244</v>
      </c>
      <c r="K144" s="265">
        <f t="shared" si="5"/>
        <v>108.16326530612244</v>
      </c>
      <c r="M144" s="271">
        <v>260</v>
      </c>
      <c r="N144" s="271">
        <v>5</v>
      </c>
      <c r="P144" s="266"/>
      <c r="Q144" s="286"/>
    </row>
    <row r="145" spans="1:17">
      <c r="A145" s="184">
        <v>60</v>
      </c>
      <c r="B145" s="310" t="s">
        <v>504</v>
      </c>
      <c r="C145" s="277" t="s">
        <v>20</v>
      </c>
      <c r="D145" s="197">
        <v>1</v>
      </c>
      <c r="E145" s="197">
        <v>1</v>
      </c>
      <c r="F145" s="189">
        <f t="shared" si="0"/>
        <v>31.632653061224488</v>
      </c>
      <c r="G145" s="190">
        <f t="shared" si="1"/>
        <v>31.632653061224488</v>
      </c>
      <c r="H145" s="191">
        <f t="shared" si="2"/>
        <v>2.0408163265306123</v>
      </c>
      <c r="I145" s="190">
        <f t="shared" si="3"/>
        <v>2.0408163265306123</v>
      </c>
      <c r="J145" s="192">
        <f t="shared" si="4"/>
        <v>33.673469387755098</v>
      </c>
      <c r="K145" s="265">
        <f t="shared" si="5"/>
        <v>33.673469387755098</v>
      </c>
      <c r="M145" s="196">
        <v>77.5</v>
      </c>
      <c r="N145" s="196">
        <v>5</v>
      </c>
      <c r="P145" s="266"/>
      <c r="Q145" s="286"/>
    </row>
    <row r="146" spans="1:17">
      <c r="A146" s="184">
        <v>61</v>
      </c>
      <c r="B146" s="310" t="s">
        <v>505</v>
      </c>
      <c r="C146" s="277" t="s">
        <v>20</v>
      </c>
      <c r="D146" s="197">
        <v>1</v>
      </c>
      <c r="E146" s="197">
        <v>1</v>
      </c>
      <c r="F146" s="189">
        <f t="shared" si="0"/>
        <v>2.1428571428571428</v>
      </c>
      <c r="G146" s="190">
        <f t="shared" si="1"/>
        <v>2.1428571428571428</v>
      </c>
      <c r="H146" s="191">
        <f t="shared" si="2"/>
        <v>1.0204081632653061</v>
      </c>
      <c r="I146" s="190">
        <f t="shared" si="3"/>
        <v>1.0204081632653061</v>
      </c>
      <c r="J146" s="192">
        <f t="shared" si="4"/>
        <v>3.1632653061224492</v>
      </c>
      <c r="K146" s="265">
        <f t="shared" si="5"/>
        <v>3.1632653061224492</v>
      </c>
      <c r="M146" s="196">
        <v>5.25</v>
      </c>
      <c r="N146" s="196">
        <v>2.5</v>
      </c>
      <c r="P146" s="266"/>
      <c r="Q146" s="286"/>
    </row>
    <row r="147" spans="1:17">
      <c r="A147" s="184">
        <v>62</v>
      </c>
      <c r="B147" s="310" t="s">
        <v>557</v>
      </c>
      <c r="C147" s="277" t="s">
        <v>22</v>
      </c>
      <c r="D147" s="197">
        <v>1</v>
      </c>
      <c r="E147" s="197">
        <v>1</v>
      </c>
      <c r="F147" s="189">
        <f t="shared" si="0"/>
        <v>1.3265306122448979</v>
      </c>
      <c r="G147" s="190">
        <f t="shared" si="1"/>
        <v>1.3265306122448979</v>
      </c>
      <c r="H147" s="191">
        <f t="shared" si="2"/>
        <v>1.0204081632653061</v>
      </c>
      <c r="I147" s="190">
        <f t="shared" si="3"/>
        <v>1.0204081632653061</v>
      </c>
      <c r="J147" s="192">
        <f t="shared" si="4"/>
        <v>2.3469387755102042</v>
      </c>
      <c r="K147" s="265">
        <f t="shared" si="5"/>
        <v>2.3469387755102042</v>
      </c>
      <c r="M147" s="271">
        <v>3.25</v>
      </c>
      <c r="N147" s="271">
        <v>2.5</v>
      </c>
      <c r="P147" s="266"/>
      <c r="Q147" s="286"/>
    </row>
    <row r="148" spans="1:17" ht="16.5" thickBot="1">
      <c r="F148" s="208"/>
      <c r="G148" s="288">
        <f>SUM(G13:G147)</f>
        <v>29969.795918367337</v>
      </c>
      <c r="H148" s="210"/>
      <c r="I148" s="288">
        <f>SUM(I13:I147)</f>
        <v>4497.4489795918435</v>
      </c>
      <c r="J148" s="289"/>
      <c r="M148" s="291"/>
      <c r="N148" s="291"/>
      <c r="P148" s="291"/>
      <c r="Q148" s="291"/>
    </row>
    <row r="149" spans="1:17" ht="16.5" thickBot="1">
      <c r="F149" s="214"/>
      <c r="G149" s="215" t="s">
        <v>185</v>
      </c>
      <c r="H149" s="292"/>
      <c r="I149" s="217"/>
      <c r="J149" s="218">
        <f>H149*G148</f>
        <v>0</v>
      </c>
      <c r="M149" s="291"/>
      <c r="N149" s="291"/>
      <c r="P149" s="291"/>
      <c r="Q149" s="291"/>
    </row>
    <row r="150" spans="1:17" ht="16.5" thickBot="1">
      <c r="F150" s="208"/>
      <c r="G150" s="219"/>
      <c r="H150" s="210"/>
      <c r="I150" s="219"/>
      <c r="J150" s="221"/>
      <c r="M150" s="291"/>
      <c r="N150" s="291"/>
      <c r="P150" s="291"/>
      <c r="Q150" s="291"/>
    </row>
    <row r="151" spans="1:17" ht="16.5" thickBot="1">
      <c r="F151" s="214"/>
      <c r="G151" s="217" t="s">
        <v>186</v>
      </c>
      <c r="H151" s="294"/>
      <c r="I151" s="217"/>
      <c r="J151" s="218">
        <f>SUM(J13:J149)</f>
        <v>34467.244897959172</v>
      </c>
      <c r="M151" s="291"/>
      <c r="N151" s="291"/>
      <c r="P151" s="291"/>
      <c r="Q151" s="291"/>
    </row>
    <row r="152" spans="1:17" ht="16.5" thickBot="1">
      <c r="F152" s="222"/>
      <c r="G152" s="223"/>
      <c r="H152" s="295"/>
      <c r="I152" s="223"/>
      <c r="J152" s="225"/>
      <c r="M152" s="291"/>
      <c r="N152" s="291"/>
      <c r="P152" s="291"/>
      <c r="Q152" s="291"/>
    </row>
    <row r="153" spans="1:17">
      <c r="F153" s="226"/>
      <c r="G153" s="227" t="s">
        <v>187</v>
      </c>
      <c r="H153" s="296"/>
      <c r="I153" s="229"/>
      <c r="J153" s="230">
        <f>J151*H153</f>
        <v>0</v>
      </c>
      <c r="M153" s="291"/>
      <c r="N153" s="291"/>
      <c r="P153" s="291"/>
      <c r="Q153" s="291"/>
    </row>
    <row r="154" spans="1:17" ht="16.5" thickBot="1">
      <c r="F154" s="231"/>
      <c r="G154" s="232" t="s">
        <v>188</v>
      </c>
      <c r="H154" s="297"/>
      <c r="I154" s="234"/>
      <c r="J154" s="235">
        <f>J151+J153</f>
        <v>34467.244897959172</v>
      </c>
      <c r="M154" s="291"/>
      <c r="N154" s="291"/>
      <c r="P154" s="291"/>
      <c r="Q154" s="291"/>
    </row>
    <row r="155" spans="1:17" ht="16.5" thickBot="1">
      <c r="F155" s="236"/>
      <c r="G155" s="237"/>
      <c r="H155" s="298"/>
      <c r="I155" s="239"/>
      <c r="J155" s="240"/>
      <c r="M155" s="291"/>
      <c r="N155" s="291"/>
      <c r="P155" s="291"/>
      <c r="Q155" s="291"/>
    </row>
    <row r="156" spans="1:17">
      <c r="F156" s="241"/>
      <c r="G156" s="227" t="s">
        <v>189</v>
      </c>
      <c r="H156" s="296"/>
      <c r="I156" s="229"/>
      <c r="J156" s="230">
        <f>J154*H156</f>
        <v>0</v>
      </c>
      <c r="M156" s="291"/>
      <c r="N156" s="291"/>
      <c r="P156" s="291"/>
      <c r="Q156" s="291"/>
    </row>
    <row r="157" spans="1:17" ht="16.5" thickBot="1">
      <c r="F157" s="231"/>
      <c r="G157" s="232" t="s">
        <v>188</v>
      </c>
      <c r="H157" s="299"/>
      <c r="I157" s="234"/>
      <c r="J157" s="235">
        <f>J154+J156</f>
        <v>34467.244897959172</v>
      </c>
      <c r="M157" s="291"/>
      <c r="N157" s="291"/>
      <c r="P157" s="291"/>
      <c r="Q157" s="291"/>
    </row>
    <row r="158" spans="1:17" ht="16.5" thickBot="1">
      <c r="F158" s="236"/>
      <c r="G158" s="237"/>
      <c r="H158" s="300"/>
      <c r="I158" s="239"/>
      <c r="J158" s="240"/>
      <c r="M158" s="291"/>
      <c r="N158" s="291"/>
      <c r="P158" s="291"/>
      <c r="Q158" s="291"/>
    </row>
    <row r="159" spans="1:17">
      <c r="F159" s="241"/>
      <c r="G159" s="242" t="s">
        <v>190</v>
      </c>
      <c r="H159" s="296">
        <v>0.18</v>
      </c>
      <c r="I159" s="229"/>
      <c r="J159" s="243">
        <f>J157*H159</f>
        <v>6204.1040816326504</v>
      </c>
      <c r="M159" s="291"/>
      <c r="N159" s="291"/>
      <c r="P159" s="291"/>
      <c r="Q159" s="291"/>
    </row>
    <row r="160" spans="1:17" ht="16.5" thickBot="1">
      <c r="F160" s="231"/>
      <c r="G160" s="244" t="s">
        <v>191</v>
      </c>
      <c r="H160" s="297" t="s">
        <v>11</v>
      </c>
      <c r="I160" s="246"/>
      <c r="J160" s="247">
        <f>J157+J159</f>
        <v>40671.348979591821</v>
      </c>
      <c r="M160" s="291"/>
      <c r="N160" s="291"/>
      <c r="P160" s="291"/>
      <c r="Q160" s="291"/>
    </row>
    <row r="161" spans="13:14">
      <c r="M161" s="291"/>
      <c r="N161" s="291"/>
    </row>
    <row r="162" spans="13:14">
      <c r="M162" s="291"/>
      <c r="N162" s="291"/>
    </row>
    <row r="163" spans="13:14">
      <c r="M163" s="291"/>
      <c r="N163" s="291"/>
    </row>
    <row r="164" spans="13:14">
      <c r="M164" s="291"/>
      <c r="N164" s="291"/>
    </row>
  </sheetData>
  <mergeCells count="20">
    <mergeCell ref="A5:F5"/>
    <mergeCell ref="B1:D1"/>
    <mergeCell ref="A2:B2"/>
    <mergeCell ref="H2:J2"/>
    <mergeCell ref="A3:F3"/>
    <mergeCell ref="A4:F4"/>
    <mergeCell ref="Q7:Q8"/>
    <mergeCell ref="A11:K11"/>
    <mergeCell ref="M7:M8"/>
    <mergeCell ref="A6:F6"/>
    <mergeCell ref="A7:A8"/>
    <mergeCell ref="C7:C8"/>
    <mergeCell ref="D7:E7"/>
    <mergeCell ref="F7:G7"/>
    <mergeCell ref="A12:C12"/>
    <mergeCell ref="J7:J8"/>
    <mergeCell ref="K7:K8"/>
    <mergeCell ref="H7:I7"/>
    <mergeCell ref="N7:N8"/>
    <mergeCell ref="P7:P8"/>
  </mergeCells>
  <phoneticPr fontId="13" type="noConversion"/>
  <pageMargins left="0.7" right="0.7" top="0.75" bottom="0.75" header="0.3" footer="0.3"/>
  <pageSetup paperSize="9" scale="4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 tint="0.39997558519241921"/>
    <pageSetUpPr fitToPage="1"/>
  </sheetPr>
  <dimension ref="A1:Q96"/>
  <sheetViews>
    <sheetView showGridLines="0" zoomScale="85" zoomScaleNormal="85" zoomScalePageLayoutView="115" workbookViewId="0">
      <pane ySplit="9" topLeftCell="A37" activePane="bottomLeft" state="frozen"/>
      <selection activeCell="O300" sqref="O300"/>
      <selection pane="bottomLeft" activeCell="N48" sqref="N48"/>
    </sheetView>
  </sheetViews>
  <sheetFormatPr defaultColWidth="8.875" defaultRowHeight="12.75"/>
  <cols>
    <col min="1" max="1" width="3.125" style="251" bestFit="1" customWidth="1"/>
    <col min="2" max="2" width="62.5" style="251" customWidth="1"/>
    <col min="3" max="3" width="10.75" style="251" customWidth="1"/>
    <col min="4" max="4" width="8.75" style="251" customWidth="1"/>
    <col min="5" max="5" width="9.5" style="251" bestFit="1" customWidth="1"/>
    <col min="6" max="6" width="9" style="251" bestFit="1" customWidth="1"/>
    <col min="7" max="7" width="2.125" style="251" customWidth="1"/>
    <col min="8" max="8" width="10.75" style="251" bestFit="1" customWidth="1"/>
    <col min="9" max="9" width="13.625" style="251" bestFit="1" customWidth="1"/>
    <col min="10" max="10" width="15" style="251" bestFit="1" customWidth="1"/>
    <col min="11" max="11" width="1.25" style="374" customWidth="1"/>
    <col min="12" max="12" width="3.625" style="374" customWidth="1"/>
    <col min="13" max="13" width="12.25" style="251" customWidth="1"/>
    <col min="14" max="14" width="14.625" style="251" bestFit="1" customWidth="1"/>
    <col min="15" max="15" width="5.5" style="251" customWidth="1"/>
    <col min="16" max="16" width="20.375" style="251" bestFit="1" customWidth="1"/>
    <col min="17" max="17" width="11.625" style="251" customWidth="1"/>
    <col min="18" max="18" width="6.625" style="251" customWidth="1"/>
    <col min="19" max="16384" width="8.875" style="251"/>
  </cols>
  <sheetData>
    <row r="1" spans="1:17" ht="13.5" thickBot="1">
      <c r="A1" s="249"/>
      <c r="B1" s="460"/>
      <c r="C1" s="460"/>
      <c r="D1" s="460"/>
      <c r="E1" s="119"/>
      <c r="F1" s="118"/>
      <c r="G1" s="119"/>
      <c r="H1" s="120"/>
      <c r="I1" s="121"/>
      <c r="J1" s="120"/>
      <c r="K1" s="122"/>
      <c r="L1" s="122"/>
      <c r="M1" s="124"/>
      <c r="N1" s="124"/>
    </row>
    <row r="2" spans="1:17" ht="13.5" thickBot="1">
      <c r="A2" s="445" t="s">
        <v>637</v>
      </c>
      <c r="B2" s="461"/>
      <c r="C2" s="125"/>
      <c r="D2" s="118"/>
      <c r="E2" s="119"/>
      <c r="F2" s="118"/>
      <c r="G2" s="127"/>
      <c r="H2" s="447" t="s">
        <v>9</v>
      </c>
      <c r="I2" s="448"/>
      <c r="J2" s="449"/>
      <c r="K2" s="128"/>
      <c r="L2" s="128"/>
      <c r="M2" s="124"/>
      <c r="N2" s="129"/>
    </row>
    <row r="3" spans="1:17" ht="16.5" customHeight="1" thickBot="1">
      <c r="A3" s="459"/>
      <c r="B3" s="459"/>
      <c r="C3" s="459"/>
      <c r="D3" s="459"/>
      <c r="E3" s="459"/>
      <c r="F3" s="459"/>
      <c r="G3" s="253"/>
      <c r="H3" s="131" t="s">
        <v>11</v>
      </c>
      <c r="I3" s="132" t="s">
        <v>10</v>
      </c>
      <c r="J3" s="133" t="s">
        <v>12</v>
      </c>
      <c r="K3" s="128"/>
      <c r="L3" s="128"/>
      <c r="M3" s="124"/>
      <c r="N3" s="129"/>
    </row>
    <row r="4" spans="1:17" ht="13.5" thickBot="1">
      <c r="A4" s="459"/>
      <c r="B4" s="459"/>
      <c r="C4" s="459"/>
      <c r="D4" s="459"/>
      <c r="E4" s="459"/>
      <c r="F4" s="459"/>
      <c r="G4" s="130"/>
      <c r="H4" s="134">
        <f>J92</f>
        <v>290571.64846401301</v>
      </c>
      <c r="I4" s="135">
        <f>H4*J4</f>
        <v>711900.53873683186</v>
      </c>
      <c r="J4" s="136">
        <f ca="1">'5. სახანძრო უსაფრთხოება'!J4</f>
        <v>2.4500000000000002</v>
      </c>
      <c r="K4" s="128"/>
      <c r="L4" s="128"/>
      <c r="M4" s="124"/>
      <c r="N4" s="129"/>
    </row>
    <row r="5" spans="1:17">
      <c r="A5" s="443"/>
      <c r="B5" s="443"/>
      <c r="C5" s="443"/>
      <c r="D5" s="443"/>
      <c r="E5" s="443"/>
      <c r="F5" s="443"/>
      <c r="G5" s="137"/>
      <c r="H5" s="138"/>
      <c r="I5" s="139"/>
      <c r="J5" s="140"/>
      <c r="K5" s="128"/>
      <c r="L5" s="128"/>
      <c r="M5" s="124"/>
      <c r="N5" s="129"/>
    </row>
    <row r="6" spans="1:17" ht="13.5" thickBot="1">
      <c r="A6" s="457"/>
      <c r="B6" s="457"/>
      <c r="C6" s="458"/>
      <c r="D6" s="458"/>
      <c r="E6" s="458"/>
      <c r="F6" s="457"/>
      <c r="G6" s="141"/>
      <c r="H6" s="125"/>
      <c r="I6" s="119"/>
      <c r="J6" s="142"/>
      <c r="K6" s="143"/>
      <c r="L6" s="143"/>
      <c r="M6" s="144"/>
      <c r="N6" s="144"/>
    </row>
    <row r="7" spans="1:17" ht="16.149999999999999" customHeight="1" thickBot="1">
      <c r="A7" s="436" t="s">
        <v>595</v>
      </c>
      <c r="B7" s="145" t="s">
        <v>31</v>
      </c>
      <c r="C7" s="438" t="s">
        <v>32</v>
      </c>
      <c r="D7" s="440" t="s">
        <v>33</v>
      </c>
      <c r="E7" s="441"/>
      <c r="F7" s="442" t="s">
        <v>34</v>
      </c>
      <c r="G7" s="425"/>
      <c r="H7" s="424" t="s">
        <v>35</v>
      </c>
      <c r="I7" s="425"/>
      <c r="J7" s="420" t="s">
        <v>36</v>
      </c>
      <c r="K7" s="422" t="s">
        <v>37</v>
      </c>
      <c r="L7" s="251"/>
      <c r="M7" s="426" t="s">
        <v>38</v>
      </c>
      <c r="N7" s="426" t="s">
        <v>39</v>
      </c>
      <c r="P7" s="428" t="s">
        <v>40</v>
      </c>
      <c r="Q7" s="426" t="s">
        <v>41</v>
      </c>
    </row>
    <row r="8" spans="1:17" ht="64.5" thickBot="1">
      <c r="A8" s="437"/>
      <c r="B8" s="146"/>
      <c r="C8" s="439"/>
      <c r="D8" s="147" t="s">
        <v>42</v>
      </c>
      <c r="E8" s="148" t="s">
        <v>43</v>
      </c>
      <c r="F8" s="149" t="s">
        <v>44</v>
      </c>
      <c r="G8" s="150" t="s">
        <v>43</v>
      </c>
      <c r="H8" s="151" t="s">
        <v>44</v>
      </c>
      <c r="I8" s="150" t="s">
        <v>43</v>
      </c>
      <c r="J8" s="421"/>
      <c r="K8" s="423"/>
      <c r="L8" s="251"/>
      <c r="M8" s="427"/>
      <c r="N8" s="427"/>
      <c r="P8" s="429"/>
      <c r="Q8" s="427"/>
    </row>
    <row r="9" spans="1:17" ht="38.25">
      <c r="A9" s="152" t="s">
        <v>0</v>
      </c>
      <c r="B9" s="153" t="s">
        <v>1</v>
      </c>
      <c r="C9" s="345" t="s">
        <v>2</v>
      </c>
      <c r="D9" s="346" t="s">
        <v>13</v>
      </c>
      <c r="E9" s="347" t="s">
        <v>3</v>
      </c>
      <c r="F9" s="157" t="s">
        <v>4</v>
      </c>
      <c r="G9" s="157" t="s">
        <v>5</v>
      </c>
      <c r="H9" s="158" t="s">
        <v>6</v>
      </c>
      <c r="I9" s="157" t="s">
        <v>7</v>
      </c>
      <c r="J9" s="159" t="s">
        <v>8</v>
      </c>
      <c r="K9" s="160" t="s">
        <v>15</v>
      </c>
      <c r="L9" s="251"/>
      <c r="M9" s="158" t="s">
        <v>14</v>
      </c>
      <c r="N9" s="159" t="s">
        <v>16</v>
      </c>
      <c r="P9" s="158" t="s">
        <v>45</v>
      </c>
      <c r="Q9" s="159" t="s">
        <v>46</v>
      </c>
    </row>
    <row r="10" spans="1:17">
      <c r="A10" s="348"/>
      <c r="B10" s="349"/>
      <c r="C10" s="350"/>
      <c r="D10" s="351"/>
      <c r="E10" s="351"/>
      <c r="F10" s="349"/>
      <c r="G10" s="349"/>
      <c r="H10" s="349"/>
      <c r="I10" s="349"/>
      <c r="J10" s="349"/>
      <c r="K10" s="352"/>
      <c r="L10" s="251"/>
      <c r="M10" s="301"/>
      <c r="N10" s="301"/>
      <c r="P10" s="301"/>
      <c r="Q10" s="301"/>
    </row>
    <row r="11" spans="1:17" s="21" customFormat="1">
      <c r="A11" s="475"/>
      <c r="B11" s="475"/>
      <c r="C11" s="475"/>
      <c r="D11" s="475"/>
      <c r="E11" s="475"/>
      <c r="F11" s="475"/>
      <c r="G11" s="475"/>
      <c r="H11" s="475"/>
      <c r="I11" s="475"/>
      <c r="J11" s="475"/>
      <c r="K11" s="475"/>
      <c r="L11" s="8"/>
      <c r="M11" s="304"/>
      <c r="N11" s="304"/>
      <c r="O11" s="8"/>
      <c r="P11" s="304"/>
      <c r="Q11" s="304"/>
    </row>
    <row r="12" spans="1:17" s="21" customFormat="1" ht="27.75" customHeight="1">
      <c r="A12" s="360"/>
      <c r="B12" s="361" t="s">
        <v>558</v>
      </c>
      <c r="C12" s="362"/>
      <c r="D12" s="363"/>
      <c r="E12" s="364"/>
      <c r="F12" s="360"/>
      <c r="G12" s="360"/>
      <c r="H12" s="360"/>
      <c r="I12" s="360"/>
      <c r="J12" s="360"/>
      <c r="K12" s="365"/>
      <c r="L12" s="20"/>
      <c r="M12" s="366"/>
      <c r="N12" s="366"/>
      <c r="O12" s="119"/>
      <c r="P12" s="367"/>
      <c r="Q12" s="367"/>
    </row>
    <row r="13" spans="1:17" ht="25.5">
      <c r="A13" s="184">
        <v>1</v>
      </c>
      <c r="B13" s="113" t="s">
        <v>638</v>
      </c>
      <c r="C13" s="368" t="s">
        <v>52</v>
      </c>
      <c r="D13" s="187">
        <v>1</v>
      </c>
      <c r="E13" s="369">
        <v>1</v>
      </c>
      <c r="F13" s="189">
        <f t="shared" ref="F13:F28" si="0">M13/$J$4</f>
        <v>632.65306122448976</v>
      </c>
      <c r="G13" s="190">
        <f t="shared" ref="G13:G28" si="1">F13*E13</f>
        <v>632.65306122448976</v>
      </c>
      <c r="H13" s="191">
        <f t="shared" ref="H13:H28" si="2">N13/$J$4</f>
        <v>326.53061224489795</v>
      </c>
      <c r="I13" s="190">
        <f t="shared" ref="I13:I28" si="3">H13*E13</f>
        <v>326.53061224489795</v>
      </c>
      <c r="J13" s="192">
        <f t="shared" ref="J13:J28" si="4">G13+I13</f>
        <v>959.18367346938771</v>
      </c>
      <c r="K13" s="193">
        <f t="shared" ref="K13:K28" si="5">J13/E13</f>
        <v>959.18367346938771</v>
      </c>
      <c r="L13" s="143"/>
      <c r="M13" s="195">
        <v>1550</v>
      </c>
      <c r="N13" s="195">
        <v>800</v>
      </c>
      <c r="O13" s="119"/>
      <c r="P13" s="196"/>
      <c r="Q13" s="196"/>
    </row>
    <row r="14" spans="1:17" ht="15">
      <c r="A14" s="184">
        <f t="shared" ref="A14:A20" si="6">A13+1</f>
        <v>2</v>
      </c>
      <c r="B14" s="113" t="s">
        <v>559</v>
      </c>
      <c r="C14" s="368" t="s">
        <v>52</v>
      </c>
      <c r="D14" s="187">
        <v>1</v>
      </c>
      <c r="E14" s="369">
        <v>4</v>
      </c>
      <c r="F14" s="189">
        <f t="shared" si="0"/>
        <v>171.42857142857142</v>
      </c>
      <c r="G14" s="190">
        <f t="shared" si="1"/>
        <v>685.71428571428567</v>
      </c>
      <c r="H14" s="191">
        <f t="shared" si="2"/>
        <v>102.0408163265306</v>
      </c>
      <c r="I14" s="190">
        <f t="shared" si="3"/>
        <v>408.16326530612241</v>
      </c>
      <c r="J14" s="192">
        <f t="shared" si="4"/>
        <v>1093.8775510204082</v>
      </c>
      <c r="K14" s="193">
        <f t="shared" si="5"/>
        <v>273.46938775510205</v>
      </c>
      <c r="L14" s="143"/>
      <c r="M14" s="195">
        <v>420</v>
      </c>
      <c r="N14" s="195">
        <v>250</v>
      </c>
      <c r="O14" s="119"/>
      <c r="P14" s="196"/>
      <c r="Q14" s="196"/>
    </row>
    <row r="15" spans="1:17" ht="15">
      <c r="A15" s="184">
        <f t="shared" si="6"/>
        <v>3</v>
      </c>
      <c r="B15" s="113" t="s">
        <v>560</v>
      </c>
      <c r="C15" s="368" t="s">
        <v>20</v>
      </c>
      <c r="D15" s="187">
        <v>1</v>
      </c>
      <c r="E15" s="369">
        <v>1</v>
      </c>
      <c r="F15" s="189">
        <f t="shared" si="0"/>
        <v>338.77551020408163</v>
      </c>
      <c r="G15" s="190">
        <f t="shared" si="1"/>
        <v>338.77551020408163</v>
      </c>
      <c r="H15" s="191">
        <f t="shared" si="2"/>
        <v>20.408163265306122</v>
      </c>
      <c r="I15" s="190">
        <f t="shared" si="3"/>
        <v>20.408163265306122</v>
      </c>
      <c r="J15" s="192">
        <f t="shared" si="4"/>
        <v>359.18367346938777</v>
      </c>
      <c r="K15" s="193">
        <f t="shared" si="5"/>
        <v>359.18367346938777</v>
      </c>
      <c r="L15" s="143"/>
      <c r="M15" s="195">
        <v>830</v>
      </c>
      <c r="N15" s="195">
        <v>50</v>
      </c>
      <c r="O15" s="119"/>
      <c r="P15" s="196"/>
      <c r="Q15" s="196"/>
    </row>
    <row r="16" spans="1:17" ht="15">
      <c r="A16" s="184">
        <f t="shared" si="6"/>
        <v>4</v>
      </c>
      <c r="B16" s="370" t="s">
        <v>561</v>
      </c>
      <c r="C16" s="368" t="s">
        <v>20</v>
      </c>
      <c r="D16" s="187">
        <v>1</v>
      </c>
      <c r="E16" s="369">
        <v>25</v>
      </c>
      <c r="F16" s="189">
        <f t="shared" si="0"/>
        <v>62.04081632653061</v>
      </c>
      <c r="G16" s="190">
        <f t="shared" si="1"/>
        <v>1551.0204081632653</v>
      </c>
      <c r="H16" s="191">
        <f t="shared" si="2"/>
        <v>10.204081632653061</v>
      </c>
      <c r="I16" s="190">
        <f t="shared" si="3"/>
        <v>255.10204081632654</v>
      </c>
      <c r="J16" s="192">
        <f t="shared" si="4"/>
        <v>1806.1224489795918</v>
      </c>
      <c r="K16" s="193">
        <f t="shared" si="5"/>
        <v>72.244897959183675</v>
      </c>
      <c r="L16" s="143"/>
      <c r="M16" s="195">
        <v>152</v>
      </c>
      <c r="N16" s="195">
        <v>25</v>
      </c>
      <c r="O16" s="119"/>
      <c r="P16" s="196"/>
      <c r="Q16" s="196"/>
    </row>
    <row r="17" spans="1:17" ht="15">
      <c r="A17" s="184">
        <f t="shared" si="6"/>
        <v>5</v>
      </c>
      <c r="B17" s="370" t="s">
        <v>562</v>
      </c>
      <c r="C17" s="368" t="s">
        <v>20</v>
      </c>
      <c r="D17" s="187">
        <v>1</v>
      </c>
      <c r="E17" s="369">
        <v>130</v>
      </c>
      <c r="F17" s="189">
        <f t="shared" si="0"/>
        <v>1.2244897959183672</v>
      </c>
      <c r="G17" s="190">
        <f t="shared" si="1"/>
        <v>159.18367346938774</v>
      </c>
      <c r="H17" s="191">
        <f t="shared" si="2"/>
        <v>0.16326530612244897</v>
      </c>
      <c r="I17" s="190">
        <f t="shared" si="3"/>
        <v>21.224489795918366</v>
      </c>
      <c r="J17" s="192">
        <f t="shared" si="4"/>
        <v>180.40816326530611</v>
      </c>
      <c r="K17" s="193">
        <f t="shared" si="5"/>
        <v>1.3877551020408163</v>
      </c>
      <c r="L17" s="143"/>
      <c r="M17" s="195">
        <v>3</v>
      </c>
      <c r="N17" s="195">
        <v>0.4</v>
      </c>
      <c r="O17" s="119"/>
      <c r="P17" s="196"/>
      <c r="Q17" s="196"/>
    </row>
    <row r="18" spans="1:17" ht="15">
      <c r="A18" s="184">
        <f t="shared" si="6"/>
        <v>6</v>
      </c>
      <c r="B18" s="370" t="s">
        <v>563</v>
      </c>
      <c r="C18" s="368" t="s">
        <v>20</v>
      </c>
      <c r="D18" s="187">
        <v>1</v>
      </c>
      <c r="E18" s="369">
        <v>5</v>
      </c>
      <c r="F18" s="189">
        <f t="shared" si="0"/>
        <v>25.30612244897959</v>
      </c>
      <c r="G18" s="190">
        <f t="shared" si="1"/>
        <v>126.53061224489795</v>
      </c>
      <c r="H18" s="191">
        <f t="shared" si="2"/>
        <v>4.8979591836734686</v>
      </c>
      <c r="I18" s="190">
        <f t="shared" si="3"/>
        <v>24.489795918367342</v>
      </c>
      <c r="J18" s="192">
        <f t="shared" si="4"/>
        <v>151.0204081632653</v>
      </c>
      <c r="K18" s="193">
        <f t="shared" si="5"/>
        <v>30.204081632653061</v>
      </c>
      <c r="L18" s="143"/>
      <c r="M18" s="195">
        <v>62</v>
      </c>
      <c r="N18" s="195">
        <v>12</v>
      </c>
      <c r="O18" s="119"/>
      <c r="P18" s="196"/>
      <c r="Q18" s="196"/>
    </row>
    <row r="19" spans="1:17" ht="15">
      <c r="A19" s="184">
        <f t="shared" si="6"/>
        <v>7</v>
      </c>
      <c r="B19" s="370" t="s">
        <v>564</v>
      </c>
      <c r="C19" s="368" t="s">
        <v>20</v>
      </c>
      <c r="D19" s="187">
        <v>1</v>
      </c>
      <c r="E19" s="369">
        <v>1</v>
      </c>
      <c r="F19" s="189">
        <f t="shared" si="0"/>
        <v>106.93877551020407</v>
      </c>
      <c r="G19" s="190">
        <f t="shared" si="1"/>
        <v>106.93877551020407</v>
      </c>
      <c r="H19" s="191">
        <f t="shared" si="2"/>
        <v>4.8979591836734686</v>
      </c>
      <c r="I19" s="190">
        <f t="shared" si="3"/>
        <v>4.8979591836734686</v>
      </c>
      <c r="J19" s="192">
        <f t="shared" si="4"/>
        <v>111.83673469387753</v>
      </c>
      <c r="K19" s="193">
        <f t="shared" si="5"/>
        <v>111.83673469387753</v>
      </c>
      <c r="L19" s="143"/>
      <c r="M19" s="195">
        <v>262</v>
      </c>
      <c r="N19" s="195">
        <v>12</v>
      </c>
      <c r="O19" s="119"/>
      <c r="P19" s="196"/>
      <c r="Q19" s="196"/>
    </row>
    <row r="20" spans="1:17" ht="15">
      <c r="A20" s="184">
        <f t="shared" si="6"/>
        <v>8</v>
      </c>
      <c r="B20" s="113" t="s">
        <v>565</v>
      </c>
      <c r="C20" s="368" t="s">
        <v>20</v>
      </c>
      <c r="D20" s="187">
        <v>1</v>
      </c>
      <c r="E20" s="369">
        <v>162</v>
      </c>
      <c r="F20" s="189">
        <f t="shared" si="0"/>
        <v>3.714285714285714</v>
      </c>
      <c r="G20" s="190">
        <f t="shared" si="1"/>
        <v>601.71428571428567</v>
      </c>
      <c r="H20" s="191">
        <f t="shared" si="2"/>
        <v>2.0408163265306123</v>
      </c>
      <c r="I20" s="190">
        <f t="shared" si="3"/>
        <v>330.61224489795921</v>
      </c>
      <c r="J20" s="192">
        <f t="shared" si="4"/>
        <v>932.32653061224482</v>
      </c>
      <c r="K20" s="193">
        <f t="shared" si="5"/>
        <v>5.7551020408163263</v>
      </c>
      <c r="L20" s="143"/>
      <c r="M20" s="195">
        <v>9.1</v>
      </c>
      <c r="N20" s="195">
        <v>5</v>
      </c>
      <c r="O20" s="119"/>
      <c r="P20" s="196"/>
      <c r="Q20" s="196"/>
    </row>
    <row r="21" spans="1:17" ht="15">
      <c r="A21" s="184">
        <f t="shared" ref="A21:A26" si="7">A20+1</f>
        <v>9</v>
      </c>
      <c r="B21" s="113" t="s">
        <v>566</v>
      </c>
      <c r="C21" s="368" t="s">
        <v>20</v>
      </c>
      <c r="D21" s="187">
        <v>1</v>
      </c>
      <c r="E21" s="369">
        <v>85</v>
      </c>
      <c r="F21" s="189">
        <f t="shared" si="0"/>
        <v>6.8571428571428568</v>
      </c>
      <c r="G21" s="190">
        <f t="shared" si="1"/>
        <v>582.85714285714278</v>
      </c>
      <c r="H21" s="191">
        <f t="shared" si="2"/>
        <v>3.2653061224489792</v>
      </c>
      <c r="I21" s="190">
        <f t="shared" si="3"/>
        <v>277.55102040816325</v>
      </c>
      <c r="J21" s="192">
        <f t="shared" si="4"/>
        <v>860.40816326530603</v>
      </c>
      <c r="K21" s="193">
        <f t="shared" si="5"/>
        <v>10.122448979591836</v>
      </c>
      <c r="L21" s="143"/>
      <c r="M21" s="195">
        <v>16.8</v>
      </c>
      <c r="N21" s="195">
        <v>8</v>
      </c>
      <c r="O21" s="119"/>
      <c r="P21" s="196"/>
      <c r="Q21" s="196"/>
    </row>
    <row r="22" spans="1:17" ht="15">
      <c r="A22" s="184">
        <f t="shared" si="7"/>
        <v>10</v>
      </c>
      <c r="B22" s="113" t="s">
        <v>567</v>
      </c>
      <c r="C22" s="368" t="s">
        <v>20</v>
      </c>
      <c r="D22" s="187">
        <v>1</v>
      </c>
      <c r="E22" s="369">
        <v>12</v>
      </c>
      <c r="F22" s="189">
        <f t="shared" si="0"/>
        <v>51.020408163265301</v>
      </c>
      <c r="G22" s="190">
        <f t="shared" si="1"/>
        <v>612.24489795918362</v>
      </c>
      <c r="H22" s="191">
        <f t="shared" si="2"/>
        <v>10.204081632653061</v>
      </c>
      <c r="I22" s="190">
        <f t="shared" si="3"/>
        <v>122.44897959183673</v>
      </c>
      <c r="J22" s="192">
        <f t="shared" si="4"/>
        <v>734.69387755102036</v>
      </c>
      <c r="K22" s="193">
        <f t="shared" si="5"/>
        <v>61.224489795918366</v>
      </c>
      <c r="L22" s="143"/>
      <c r="M22" s="195">
        <v>125</v>
      </c>
      <c r="N22" s="195">
        <v>25</v>
      </c>
      <c r="O22" s="119"/>
      <c r="P22" s="196"/>
      <c r="Q22" s="196"/>
    </row>
    <row r="23" spans="1:17" ht="15">
      <c r="A23" s="184">
        <f t="shared" si="7"/>
        <v>11</v>
      </c>
      <c r="B23" s="113" t="s">
        <v>568</v>
      </c>
      <c r="C23" s="368" t="s">
        <v>20</v>
      </c>
      <c r="D23" s="187">
        <v>1</v>
      </c>
      <c r="E23" s="369">
        <v>12</v>
      </c>
      <c r="F23" s="189">
        <f t="shared" si="0"/>
        <v>51.020408163265301</v>
      </c>
      <c r="G23" s="190">
        <f t="shared" si="1"/>
        <v>612.24489795918362</v>
      </c>
      <c r="H23" s="191">
        <f t="shared" si="2"/>
        <v>10.204081632653061</v>
      </c>
      <c r="I23" s="190">
        <f t="shared" si="3"/>
        <v>122.44897959183673</v>
      </c>
      <c r="J23" s="192">
        <f t="shared" si="4"/>
        <v>734.69387755102036</v>
      </c>
      <c r="K23" s="193">
        <f t="shared" si="5"/>
        <v>61.224489795918366</v>
      </c>
      <c r="L23" s="143"/>
      <c r="M23" s="195">
        <v>125</v>
      </c>
      <c r="N23" s="195">
        <v>25</v>
      </c>
      <c r="O23" s="119"/>
      <c r="P23" s="196"/>
      <c r="Q23" s="196"/>
    </row>
    <row r="24" spans="1:17" ht="15">
      <c r="A24" s="184">
        <f t="shared" si="7"/>
        <v>12</v>
      </c>
      <c r="B24" s="113" t="s">
        <v>569</v>
      </c>
      <c r="C24" s="368" t="s">
        <v>310</v>
      </c>
      <c r="D24" s="187">
        <v>1</v>
      </c>
      <c r="E24" s="369">
        <v>100</v>
      </c>
      <c r="F24" s="189">
        <f t="shared" si="0"/>
        <v>1.6326530612244896</v>
      </c>
      <c r="G24" s="190">
        <f t="shared" si="1"/>
        <v>163.26530612244895</v>
      </c>
      <c r="H24" s="191">
        <f t="shared" si="2"/>
        <v>1.2244897959183672</v>
      </c>
      <c r="I24" s="190">
        <f t="shared" si="3"/>
        <v>122.44897959183672</v>
      </c>
      <c r="J24" s="192">
        <f t="shared" si="4"/>
        <v>285.71428571428567</v>
      </c>
      <c r="K24" s="193">
        <f t="shared" si="5"/>
        <v>2.8571428571428568</v>
      </c>
      <c r="L24" s="143"/>
      <c r="M24" s="195">
        <v>4</v>
      </c>
      <c r="N24" s="195">
        <v>3</v>
      </c>
      <c r="O24" s="119"/>
      <c r="P24" s="196"/>
      <c r="Q24" s="196"/>
    </row>
    <row r="25" spans="1:17" ht="15">
      <c r="A25" s="184">
        <f t="shared" si="7"/>
        <v>13</v>
      </c>
      <c r="B25" s="113" t="s">
        <v>570</v>
      </c>
      <c r="C25" s="368" t="s">
        <v>310</v>
      </c>
      <c r="D25" s="187">
        <v>1</v>
      </c>
      <c r="E25" s="369">
        <v>28000</v>
      </c>
      <c r="F25" s="189">
        <f t="shared" si="0"/>
        <v>0.42857142857142855</v>
      </c>
      <c r="G25" s="190">
        <f t="shared" si="1"/>
        <v>12000</v>
      </c>
      <c r="H25" s="191">
        <f t="shared" si="2"/>
        <v>0.32653061224489793</v>
      </c>
      <c r="I25" s="190">
        <f t="shared" si="3"/>
        <v>9142.8571428571413</v>
      </c>
      <c r="J25" s="192">
        <f t="shared" si="4"/>
        <v>21142.857142857141</v>
      </c>
      <c r="K25" s="193">
        <f t="shared" si="5"/>
        <v>0.75510204081632648</v>
      </c>
      <c r="L25" s="143"/>
      <c r="M25" s="195">
        <v>1.05</v>
      </c>
      <c r="N25" s="371">
        <v>0.8</v>
      </c>
      <c r="O25" s="119"/>
      <c r="P25" s="196"/>
      <c r="Q25" s="196"/>
    </row>
    <row r="26" spans="1:17" ht="15">
      <c r="A26" s="184">
        <f t="shared" si="7"/>
        <v>14</v>
      </c>
      <c r="B26" s="113" t="s">
        <v>571</v>
      </c>
      <c r="C26" s="368" t="s">
        <v>310</v>
      </c>
      <c r="D26" s="187">
        <v>1</v>
      </c>
      <c r="E26" s="369">
        <v>15500</v>
      </c>
      <c r="F26" s="189">
        <f t="shared" si="0"/>
        <v>0.42857142857142855</v>
      </c>
      <c r="G26" s="190">
        <f t="shared" si="1"/>
        <v>6642.8571428571422</v>
      </c>
      <c r="H26" s="191">
        <f t="shared" si="2"/>
        <v>0.32653061224489793</v>
      </c>
      <c r="I26" s="190">
        <f t="shared" si="3"/>
        <v>5061.2244897959181</v>
      </c>
      <c r="J26" s="192">
        <f t="shared" si="4"/>
        <v>11704.08163265306</v>
      </c>
      <c r="K26" s="193">
        <f t="shared" si="5"/>
        <v>0.75510204081632648</v>
      </c>
      <c r="L26" s="143"/>
      <c r="M26" s="195">
        <v>1.05</v>
      </c>
      <c r="N26" s="371">
        <v>0.8</v>
      </c>
      <c r="O26" s="119"/>
      <c r="P26" s="196"/>
      <c r="Q26" s="196"/>
    </row>
    <row r="27" spans="1:17" ht="15">
      <c r="A27" s="184">
        <f>A26+1</f>
        <v>15</v>
      </c>
      <c r="B27" s="113" t="s">
        <v>648</v>
      </c>
      <c r="C27" s="368" t="s">
        <v>310</v>
      </c>
      <c r="D27" s="187">
        <v>1</v>
      </c>
      <c r="E27" s="369">
        <v>100</v>
      </c>
      <c r="F27" s="189">
        <f t="shared" si="0"/>
        <v>1.9836734693877551</v>
      </c>
      <c r="G27" s="190">
        <f t="shared" si="1"/>
        <v>198.36734693877551</v>
      </c>
      <c r="H27" s="191">
        <f t="shared" si="2"/>
        <v>0.4081632653061224</v>
      </c>
      <c r="I27" s="190">
        <f t="shared" si="3"/>
        <v>40.816326530612237</v>
      </c>
      <c r="J27" s="192">
        <f t="shared" si="4"/>
        <v>239.18367346938774</v>
      </c>
      <c r="K27" s="193">
        <f t="shared" si="5"/>
        <v>2.3918367346938774</v>
      </c>
      <c r="L27" s="143"/>
      <c r="M27" s="195">
        <v>4.8600000000000003</v>
      </c>
      <c r="N27" s="195">
        <v>1</v>
      </c>
      <c r="O27" s="119"/>
      <c r="P27" s="196"/>
      <c r="Q27" s="196"/>
    </row>
    <row r="28" spans="1:17" ht="15">
      <c r="A28" s="184">
        <f>A27+1</f>
        <v>16</v>
      </c>
      <c r="B28" s="113" t="s">
        <v>572</v>
      </c>
      <c r="C28" s="368" t="s">
        <v>310</v>
      </c>
      <c r="D28" s="187">
        <v>1</v>
      </c>
      <c r="E28" s="369">
        <v>50</v>
      </c>
      <c r="F28" s="189">
        <f t="shared" si="0"/>
        <v>3.4285714285714284</v>
      </c>
      <c r="G28" s="190">
        <f t="shared" si="1"/>
        <v>171.42857142857142</v>
      </c>
      <c r="H28" s="191">
        <f t="shared" si="2"/>
        <v>2.4489795918367343</v>
      </c>
      <c r="I28" s="190">
        <f t="shared" si="3"/>
        <v>122.44897959183672</v>
      </c>
      <c r="J28" s="192">
        <f t="shared" si="4"/>
        <v>293.87755102040813</v>
      </c>
      <c r="K28" s="193">
        <f t="shared" si="5"/>
        <v>5.8775510204081627</v>
      </c>
      <c r="L28" s="143"/>
      <c r="M28" s="195">
        <v>8.4</v>
      </c>
      <c r="N28" s="195">
        <v>6</v>
      </c>
      <c r="O28" s="119"/>
      <c r="P28" s="196"/>
      <c r="Q28" s="196"/>
    </row>
    <row r="29" spans="1:17" s="21" customFormat="1" ht="27.75" customHeight="1">
      <c r="A29" s="360"/>
      <c r="B29" s="361" t="s">
        <v>573</v>
      </c>
      <c r="C29" s="362"/>
      <c r="D29" s="363"/>
      <c r="E29" s="364"/>
      <c r="F29" s="360"/>
      <c r="G29" s="360"/>
      <c r="H29" s="360"/>
      <c r="I29" s="360"/>
      <c r="J29" s="360"/>
      <c r="K29" s="365"/>
      <c r="L29" s="20"/>
      <c r="M29" s="366"/>
      <c r="N29" s="366"/>
      <c r="O29" s="119"/>
      <c r="P29" s="367"/>
      <c r="Q29" s="367"/>
    </row>
    <row r="30" spans="1:17" ht="25.5">
      <c r="A30" s="184">
        <f>A28+1</f>
        <v>17</v>
      </c>
      <c r="B30" s="372" t="s">
        <v>574</v>
      </c>
      <c r="C30" s="368" t="s">
        <v>52</v>
      </c>
      <c r="D30" s="187">
        <v>1</v>
      </c>
      <c r="E30" s="373">
        <v>1</v>
      </c>
      <c r="F30" s="189">
        <f>M30/$J$4</f>
        <v>1020.408163265306</v>
      </c>
      <c r="G30" s="190">
        <f>F30*E30</f>
        <v>1020.408163265306</v>
      </c>
      <c r="H30" s="191">
        <f>N30/$J$4</f>
        <v>204.08163265306121</v>
      </c>
      <c r="I30" s="190">
        <f>H30*E30</f>
        <v>204.08163265306121</v>
      </c>
      <c r="J30" s="192">
        <f>G30+I30</f>
        <v>1224.4897959183672</v>
      </c>
      <c r="K30" s="193">
        <f>J30/E30</f>
        <v>1224.4897959183672</v>
      </c>
      <c r="L30" s="143"/>
      <c r="M30" s="194">
        <v>2500</v>
      </c>
      <c r="N30" s="194">
        <v>500</v>
      </c>
      <c r="O30" s="119"/>
      <c r="P30" s="196"/>
      <c r="Q30" s="196"/>
    </row>
    <row r="31" spans="1:17" ht="15">
      <c r="A31" s="184">
        <f>A30+1</f>
        <v>18</v>
      </c>
      <c r="B31" s="113" t="s">
        <v>677</v>
      </c>
      <c r="C31" s="368" t="s">
        <v>20</v>
      </c>
      <c r="D31" s="187">
        <v>1</v>
      </c>
      <c r="E31" s="373">
        <v>2</v>
      </c>
      <c r="F31" s="189">
        <f>M31/$J$4</f>
        <v>48.979591836734691</v>
      </c>
      <c r="G31" s="190">
        <f>F31*E31</f>
        <v>97.959183673469383</v>
      </c>
      <c r="H31" s="191">
        <f>N31/$J$4</f>
        <v>10.204081632653061</v>
      </c>
      <c r="I31" s="190">
        <f>H31*E31</f>
        <v>20.408163265306122</v>
      </c>
      <c r="J31" s="192">
        <f>G31+I31</f>
        <v>118.36734693877551</v>
      </c>
      <c r="K31" s="193">
        <f>J31/E31</f>
        <v>59.183673469387756</v>
      </c>
      <c r="L31" s="143"/>
      <c r="M31" s="195">
        <v>120</v>
      </c>
      <c r="N31" s="195">
        <v>25</v>
      </c>
      <c r="O31" s="119"/>
      <c r="P31" s="196"/>
      <c r="Q31" s="196"/>
    </row>
    <row r="32" spans="1:17" ht="15">
      <c r="A32" s="184">
        <f>A31+1</f>
        <v>19</v>
      </c>
      <c r="B32" s="113" t="s">
        <v>561</v>
      </c>
      <c r="C32" s="368" t="s">
        <v>20</v>
      </c>
      <c r="D32" s="187">
        <v>1</v>
      </c>
      <c r="E32" s="373">
        <v>2</v>
      </c>
      <c r="F32" s="189">
        <f>M32/$J$4</f>
        <v>62.04081632653061</v>
      </c>
      <c r="G32" s="190">
        <f>F32*E32</f>
        <v>124.08163265306122</v>
      </c>
      <c r="H32" s="191">
        <f>N32/$J$4</f>
        <v>10.204081632653061</v>
      </c>
      <c r="I32" s="190">
        <f>H32*E32</f>
        <v>20.408163265306122</v>
      </c>
      <c r="J32" s="192">
        <f>G32+I32</f>
        <v>144.48979591836735</v>
      </c>
      <c r="K32" s="193">
        <f>J32/E32</f>
        <v>72.244897959183675</v>
      </c>
      <c r="L32" s="143"/>
      <c r="M32" s="195">
        <v>152</v>
      </c>
      <c r="N32" s="195">
        <v>25</v>
      </c>
      <c r="O32" s="119"/>
      <c r="P32" s="196"/>
      <c r="Q32" s="196"/>
    </row>
    <row r="33" spans="1:17" ht="15">
      <c r="A33" s="184">
        <f>A32+1</f>
        <v>20</v>
      </c>
      <c r="B33" s="113" t="s">
        <v>575</v>
      </c>
      <c r="C33" s="368" t="s">
        <v>310</v>
      </c>
      <c r="D33" s="187">
        <v>1</v>
      </c>
      <c r="E33" s="373">
        <v>4300</v>
      </c>
      <c r="F33" s="189">
        <f>M33/$J$4</f>
        <v>0.42857142857142855</v>
      </c>
      <c r="G33" s="190">
        <f>F33*E33</f>
        <v>1842.8571428571427</v>
      </c>
      <c r="H33" s="191">
        <f>N33/$J$4</f>
        <v>0.32653061224489793</v>
      </c>
      <c r="I33" s="190">
        <f>H33*E33</f>
        <v>1404.0816326530612</v>
      </c>
      <c r="J33" s="192">
        <f>G33+I33</f>
        <v>3246.9387755102039</v>
      </c>
      <c r="K33" s="193">
        <f>J33/E33</f>
        <v>0.75510204081632648</v>
      </c>
      <c r="L33" s="143"/>
      <c r="M33" s="195">
        <v>1.05</v>
      </c>
      <c r="N33" s="195">
        <v>0.8</v>
      </c>
      <c r="O33" s="119"/>
      <c r="P33" s="196"/>
      <c r="Q33" s="196"/>
    </row>
    <row r="34" spans="1:17" s="21" customFormat="1" ht="27.75" customHeight="1">
      <c r="A34" s="360"/>
      <c r="B34" s="361" t="s">
        <v>591</v>
      </c>
      <c r="C34" s="362"/>
      <c r="D34" s="363"/>
      <c r="E34" s="364"/>
      <c r="F34" s="360"/>
      <c r="G34" s="360"/>
      <c r="H34" s="360"/>
      <c r="I34" s="360"/>
      <c r="J34" s="360"/>
      <c r="K34" s="365"/>
      <c r="L34" s="20"/>
      <c r="M34" s="366"/>
      <c r="N34" s="366"/>
      <c r="O34" s="119"/>
      <c r="P34" s="196"/>
      <c r="Q34" s="367"/>
    </row>
    <row r="35" spans="1:17" ht="15">
      <c r="A35" s="184">
        <f>A33+1</f>
        <v>21</v>
      </c>
      <c r="B35" s="113" t="s">
        <v>592</v>
      </c>
      <c r="C35" s="368" t="s">
        <v>52</v>
      </c>
      <c r="D35" s="187">
        <v>1</v>
      </c>
      <c r="E35" s="369">
        <v>25</v>
      </c>
      <c r="F35" s="189">
        <f>M35/$J$4</f>
        <v>51.020408163265301</v>
      </c>
      <c r="G35" s="190">
        <f>F35*E35</f>
        <v>1275.5102040816325</v>
      </c>
      <c r="H35" s="191">
        <f>N35/$J$4</f>
        <v>20.408163265306122</v>
      </c>
      <c r="I35" s="190">
        <f>H35*E35</f>
        <v>510.20408163265307</v>
      </c>
      <c r="J35" s="192">
        <f>G35+I35</f>
        <v>1785.7142857142856</v>
      </c>
      <c r="K35" s="193">
        <f>J35/E35</f>
        <v>71.428571428571416</v>
      </c>
      <c r="L35" s="143"/>
      <c r="M35" s="195">
        <v>125</v>
      </c>
      <c r="N35" s="195">
        <v>50</v>
      </c>
      <c r="O35" s="119"/>
      <c r="P35" s="196"/>
      <c r="Q35" s="196"/>
    </row>
    <row r="36" spans="1:17" s="21" customFormat="1">
      <c r="A36" s="360"/>
      <c r="B36" s="361" t="s">
        <v>576</v>
      </c>
      <c r="C36" s="362"/>
      <c r="D36" s="363"/>
      <c r="E36" s="364"/>
      <c r="F36" s="360"/>
      <c r="G36" s="360"/>
      <c r="H36" s="360"/>
      <c r="I36" s="360"/>
      <c r="J36" s="360"/>
      <c r="K36" s="365"/>
      <c r="L36" s="20"/>
      <c r="M36" s="366"/>
      <c r="N36" s="366"/>
      <c r="O36" s="119"/>
      <c r="P36" s="367"/>
      <c r="Q36" s="367"/>
    </row>
    <row r="37" spans="1:17" ht="15">
      <c r="A37" s="184">
        <f>A35+1</f>
        <v>22</v>
      </c>
      <c r="B37" s="113" t="s">
        <v>678</v>
      </c>
      <c r="C37" s="368" t="s">
        <v>52</v>
      </c>
      <c r="D37" s="187">
        <v>1</v>
      </c>
      <c r="E37" s="369">
        <v>1</v>
      </c>
      <c r="F37" s="189">
        <f t="shared" ref="F37:F50" si="8">M37/$J$4</f>
        <v>353.0612244897959</v>
      </c>
      <c r="G37" s="190">
        <f t="shared" ref="G37:G50" si="9">F37*E37</f>
        <v>353.0612244897959</v>
      </c>
      <c r="H37" s="191">
        <f t="shared" ref="H37:H50" si="10">N37/$J$4</f>
        <v>163.26530612244898</v>
      </c>
      <c r="I37" s="190">
        <f t="shared" ref="I37:I50" si="11">H37*E37</f>
        <v>163.26530612244898</v>
      </c>
      <c r="J37" s="192">
        <f t="shared" ref="J37:J50" si="12">G37+I37</f>
        <v>516.32653061224482</v>
      </c>
      <c r="K37" s="193">
        <f t="shared" ref="K37:K50" si="13">J37/E37</f>
        <v>516.32653061224482</v>
      </c>
      <c r="L37" s="143"/>
      <c r="M37" s="195">
        <v>865</v>
      </c>
      <c r="N37" s="195">
        <v>400</v>
      </c>
      <c r="O37" s="119"/>
      <c r="P37" s="196"/>
      <c r="Q37" s="196"/>
    </row>
    <row r="38" spans="1:17" ht="21.6" customHeight="1">
      <c r="A38" s="184">
        <f>A37+1</f>
        <v>23</v>
      </c>
      <c r="B38" s="113" t="s">
        <v>577</v>
      </c>
      <c r="C38" s="368" t="s">
        <v>52</v>
      </c>
      <c r="D38" s="187">
        <v>1</v>
      </c>
      <c r="E38" s="373">
        <v>4</v>
      </c>
      <c r="F38" s="189">
        <f t="shared" si="8"/>
        <v>224.48979591836732</v>
      </c>
      <c r="G38" s="190">
        <f t="shared" si="9"/>
        <v>897.95918367346928</v>
      </c>
      <c r="H38" s="191">
        <f t="shared" si="10"/>
        <v>61.224489795918366</v>
      </c>
      <c r="I38" s="190">
        <f t="shared" si="11"/>
        <v>244.89795918367346</v>
      </c>
      <c r="J38" s="192">
        <f t="shared" si="12"/>
        <v>1142.8571428571427</v>
      </c>
      <c r="K38" s="193">
        <f t="shared" si="13"/>
        <v>285.71428571428567</v>
      </c>
      <c r="L38" s="143"/>
      <c r="M38" s="195">
        <v>550</v>
      </c>
      <c r="N38" s="195">
        <v>150</v>
      </c>
      <c r="O38" s="119"/>
      <c r="P38" s="196"/>
      <c r="Q38" s="196"/>
    </row>
    <row r="39" spans="1:17" ht="15">
      <c r="A39" s="184">
        <f>A38+1</f>
        <v>24</v>
      </c>
      <c r="B39" s="372" t="s">
        <v>578</v>
      </c>
      <c r="C39" s="368" t="s">
        <v>20</v>
      </c>
      <c r="D39" s="187">
        <v>1</v>
      </c>
      <c r="E39" s="369">
        <v>43</v>
      </c>
      <c r="F39" s="189">
        <f t="shared" si="8"/>
        <v>75.510204081632651</v>
      </c>
      <c r="G39" s="190">
        <f t="shared" si="9"/>
        <v>3246.9387755102039</v>
      </c>
      <c r="H39" s="191">
        <f t="shared" si="10"/>
        <v>10.204081632653061</v>
      </c>
      <c r="I39" s="190">
        <f t="shared" si="11"/>
        <v>438.77551020408163</v>
      </c>
      <c r="J39" s="192">
        <f t="shared" si="12"/>
        <v>3685.7142857142853</v>
      </c>
      <c r="K39" s="193">
        <f t="shared" si="13"/>
        <v>85.714285714285708</v>
      </c>
      <c r="L39" s="143"/>
      <c r="M39" s="195">
        <v>185</v>
      </c>
      <c r="N39" s="195">
        <v>25</v>
      </c>
      <c r="O39" s="119"/>
      <c r="P39" s="196"/>
      <c r="Q39" s="196"/>
    </row>
    <row r="40" spans="1:17" ht="15">
      <c r="A40" s="184">
        <f t="shared" ref="A40:A46" si="14">A39+1</f>
        <v>25</v>
      </c>
      <c r="B40" s="372" t="s">
        <v>579</v>
      </c>
      <c r="C40" s="368" t="s">
        <v>20</v>
      </c>
      <c r="D40" s="187">
        <v>1</v>
      </c>
      <c r="E40" s="369">
        <v>10</v>
      </c>
      <c r="F40" s="189">
        <f t="shared" si="8"/>
        <v>48.979591836734691</v>
      </c>
      <c r="G40" s="190">
        <f t="shared" si="9"/>
        <v>489.79591836734693</v>
      </c>
      <c r="H40" s="191">
        <f t="shared" si="10"/>
        <v>10.204081632653061</v>
      </c>
      <c r="I40" s="190">
        <f t="shared" si="11"/>
        <v>102.0408163265306</v>
      </c>
      <c r="J40" s="192">
        <f t="shared" si="12"/>
        <v>591.83673469387759</v>
      </c>
      <c r="K40" s="193">
        <f t="shared" si="13"/>
        <v>59.183673469387756</v>
      </c>
      <c r="L40" s="143"/>
      <c r="M40" s="195">
        <v>120</v>
      </c>
      <c r="N40" s="195">
        <v>25</v>
      </c>
      <c r="O40" s="119"/>
      <c r="P40" s="196"/>
      <c r="Q40" s="196"/>
    </row>
    <row r="41" spans="1:17" ht="15">
      <c r="A41" s="184">
        <f t="shared" si="14"/>
        <v>26</v>
      </c>
      <c r="B41" s="372" t="s">
        <v>580</v>
      </c>
      <c r="C41" s="368" t="s">
        <v>20</v>
      </c>
      <c r="D41" s="187">
        <v>1</v>
      </c>
      <c r="E41" s="369">
        <v>25</v>
      </c>
      <c r="F41" s="189">
        <f t="shared" si="8"/>
        <v>89.795918367346928</v>
      </c>
      <c r="G41" s="190">
        <f t="shared" si="9"/>
        <v>2244.8979591836733</v>
      </c>
      <c r="H41" s="191">
        <f t="shared" si="10"/>
        <v>10.204081632653061</v>
      </c>
      <c r="I41" s="190">
        <f t="shared" si="11"/>
        <v>255.10204081632654</v>
      </c>
      <c r="J41" s="192">
        <f t="shared" si="12"/>
        <v>2500</v>
      </c>
      <c r="K41" s="193">
        <f t="shared" si="13"/>
        <v>100</v>
      </c>
      <c r="L41" s="143"/>
      <c r="M41" s="195">
        <v>220</v>
      </c>
      <c r="N41" s="195">
        <v>25</v>
      </c>
      <c r="O41" s="119"/>
      <c r="P41" s="196"/>
      <c r="Q41" s="196"/>
    </row>
    <row r="42" spans="1:17" ht="15">
      <c r="A42" s="184">
        <f t="shared" si="14"/>
        <v>27</v>
      </c>
      <c r="B42" s="372" t="s">
        <v>679</v>
      </c>
      <c r="C42" s="368" t="s">
        <v>20</v>
      </c>
      <c r="D42" s="187">
        <v>1</v>
      </c>
      <c r="E42" s="369">
        <v>24</v>
      </c>
      <c r="F42" s="189">
        <f t="shared" si="8"/>
        <v>102.0408163265306</v>
      </c>
      <c r="G42" s="190">
        <f t="shared" si="9"/>
        <v>2448.9795918367345</v>
      </c>
      <c r="H42" s="191">
        <f t="shared" si="10"/>
        <v>10.204081632653061</v>
      </c>
      <c r="I42" s="190">
        <f t="shared" si="11"/>
        <v>244.89795918367346</v>
      </c>
      <c r="J42" s="192">
        <f t="shared" si="12"/>
        <v>2693.8775510204077</v>
      </c>
      <c r="K42" s="193">
        <f t="shared" si="13"/>
        <v>112.24489795918366</v>
      </c>
      <c r="L42" s="143"/>
      <c r="M42" s="195">
        <v>250</v>
      </c>
      <c r="N42" s="195">
        <v>25</v>
      </c>
      <c r="O42" s="119"/>
      <c r="P42" s="196"/>
      <c r="Q42" s="196"/>
    </row>
    <row r="43" spans="1:17" ht="15">
      <c r="A43" s="184">
        <f t="shared" si="14"/>
        <v>28</v>
      </c>
      <c r="B43" s="372" t="s">
        <v>680</v>
      </c>
      <c r="C43" s="368" t="s">
        <v>20</v>
      </c>
      <c r="D43" s="187">
        <v>1</v>
      </c>
      <c r="E43" s="369">
        <v>2</v>
      </c>
      <c r="F43" s="189">
        <f t="shared" si="8"/>
        <v>1004.0816326530612</v>
      </c>
      <c r="G43" s="190">
        <f t="shared" si="9"/>
        <v>2008.1632653061224</v>
      </c>
      <c r="H43" s="191">
        <f t="shared" si="10"/>
        <v>20.408163265306122</v>
      </c>
      <c r="I43" s="190">
        <f t="shared" si="11"/>
        <v>40.816326530612244</v>
      </c>
      <c r="J43" s="192">
        <f t="shared" si="12"/>
        <v>2048.9795918367345</v>
      </c>
      <c r="K43" s="193">
        <f t="shared" si="13"/>
        <v>1024.4897959183672</v>
      </c>
      <c r="L43" s="143"/>
      <c r="M43" s="195">
        <v>2460</v>
      </c>
      <c r="N43" s="195">
        <v>50</v>
      </c>
      <c r="O43" s="119"/>
      <c r="P43" s="196"/>
      <c r="Q43" s="196"/>
    </row>
    <row r="44" spans="1:17" ht="15">
      <c r="A44" s="184">
        <f>A42+1</f>
        <v>28</v>
      </c>
      <c r="B44" s="113" t="s">
        <v>581</v>
      </c>
      <c r="C44" s="368" t="s">
        <v>52</v>
      </c>
      <c r="D44" s="187">
        <v>1</v>
      </c>
      <c r="E44" s="369">
        <v>1</v>
      </c>
      <c r="F44" s="189">
        <f t="shared" si="8"/>
        <v>85.714285714285708</v>
      </c>
      <c r="G44" s="190">
        <f t="shared" si="9"/>
        <v>85.714285714285708</v>
      </c>
      <c r="H44" s="191">
        <f t="shared" si="10"/>
        <v>6.1224489795918364</v>
      </c>
      <c r="I44" s="190">
        <f t="shared" si="11"/>
        <v>6.1224489795918364</v>
      </c>
      <c r="J44" s="192">
        <f t="shared" si="12"/>
        <v>91.836734693877546</v>
      </c>
      <c r="K44" s="193">
        <f t="shared" si="13"/>
        <v>91.836734693877546</v>
      </c>
      <c r="L44" s="143"/>
      <c r="M44" s="195">
        <v>210</v>
      </c>
      <c r="N44" s="195">
        <v>15</v>
      </c>
      <c r="O44" s="119"/>
      <c r="P44" s="196"/>
      <c r="Q44" s="196"/>
    </row>
    <row r="45" spans="1:17" ht="15">
      <c r="A45" s="184">
        <f>A44+1</f>
        <v>29</v>
      </c>
      <c r="B45" s="372" t="s">
        <v>582</v>
      </c>
      <c r="C45" s="368" t="s">
        <v>20</v>
      </c>
      <c r="D45" s="187">
        <v>1</v>
      </c>
      <c r="E45" s="369">
        <v>1</v>
      </c>
      <c r="F45" s="189">
        <f t="shared" si="8"/>
        <v>62.04081632653061</v>
      </c>
      <c r="G45" s="190">
        <f t="shared" si="9"/>
        <v>62.04081632653061</v>
      </c>
      <c r="H45" s="191">
        <f t="shared" si="10"/>
        <v>10.204081632653061</v>
      </c>
      <c r="I45" s="190">
        <f t="shared" si="11"/>
        <v>10.204081632653061</v>
      </c>
      <c r="J45" s="192">
        <f t="shared" si="12"/>
        <v>72.244897959183675</v>
      </c>
      <c r="K45" s="193">
        <f t="shared" si="13"/>
        <v>72.244897959183675</v>
      </c>
      <c r="L45" s="143"/>
      <c r="M45" s="195">
        <v>152</v>
      </c>
      <c r="N45" s="195">
        <v>25</v>
      </c>
      <c r="O45" s="119"/>
      <c r="P45" s="196"/>
      <c r="Q45" s="196"/>
    </row>
    <row r="46" spans="1:17" ht="15">
      <c r="A46" s="184">
        <f t="shared" si="14"/>
        <v>30</v>
      </c>
      <c r="B46" s="113" t="s">
        <v>583</v>
      </c>
      <c r="C46" s="368" t="s">
        <v>20</v>
      </c>
      <c r="D46" s="187">
        <v>1</v>
      </c>
      <c r="E46" s="369">
        <v>1</v>
      </c>
      <c r="F46" s="189">
        <f t="shared" si="8"/>
        <v>81.632653061224488</v>
      </c>
      <c r="G46" s="190">
        <f t="shared" si="9"/>
        <v>81.632653061224488</v>
      </c>
      <c r="H46" s="191">
        <f t="shared" si="10"/>
        <v>20.408163265306122</v>
      </c>
      <c r="I46" s="190">
        <f t="shared" si="11"/>
        <v>20.408163265306122</v>
      </c>
      <c r="J46" s="192">
        <f t="shared" si="12"/>
        <v>102.0408163265306</v>
      </c>
      <c r="K46" s="193">
        <f t="shared" si="13"/>
        <v>102.0408163265306</v>
      </c>
      <c r="L46" s="143"/>
      <c r="M46" s="195">
        <v>200</v>
      </c>
      <c r="N46" s="195">
        <v>50</v>
      </c>
      <c r="O46" s="119"/>
      <c r="P46" s="196"/>
      <c r="Q46" s="196"/>
    </row>
    <row r="47" spans="1:17" ht="15">
      <c r="A47" s="184">
        <f>A46+1</f>
        <v>31</v>
      </c>
      <c r="B47" s="113" t="s">
        <v>584</v>
      </c>
      <c r="C47" s="368" t="s">
        <v>20</v>
      </c>
      <c r="D47" s="187">
        <v>1</v>
      </c>
      <c r="E47" s="369">
        <v>5</v>
      </c>
      <c r="F47" s="189">
        <f t="shared" si="8"/>
        <v>183.67346938775509</v>
      </c>
      <c r="G47" s="190">
        <f t="shared" si="9"/>
        <v>918.36734693877543</v>
      </c>
      <c r="H47" s="191">
        <f t="shared" si="10"/>
        <v>12.244897959183673</v>
      </c>
      <c r="I47" s="190">
        <f t="shared" si="11"/>
        <v>61.224489795918366</v>
      </c>
      <c r="J47" s="192">
        <f t="shared" si="12"/>
        <v>979.59183673469374</v>
      </c>
      <c r="K47" s="193">
        <f t="shared" si="13"/>
        <v>195.91836734693874</v>
      </c>
      <c r="L47" s="143"/>
      <c r="M47" s="195">
        <v>450</v>
      </c>
      <c r="N47" s="195">
        <v>30</v>
      </c>
      <c r="O47" s="119"/>
      <c r="P47" s="196"/>
      <c r="Q47" s="196"/>
    </row>
    <row r="48" spans="1:17" ht="15">
      <c r="A48" s="184">
        <f>A47+1</f>
        <v>32</v>
      </c>
      <c r="B48" s="113" t="s">
        <v>585</v>
      </c>
      <c r="C48" s="368" t="s">
        <v>310</v>
      </c>
      <c r="D48" s="187">
        <v>1</v>
      </c>
      <c r="E48" s="369">
        <v>100</v>
      </c>
      <c r="F48" s="189">
        <f t="shared" si="8"/>
        <v>0</v>
      </c>
      <c r="G48" s="190">
        <f t="shared" si="9"/>
        <v>0</v>
      </c>
      <c r="H48" s="191">
        <f t="shared" si="10"/>
        <v>102.0408163265306</v>
      </c>
      <c r="I48" s="190">
        <f t="shared" si="11"/>
        <v>10204.08163265306</v>
      </c>
      <c r="J48" s="192">
        <f t="shared" si="12"/>
        <v>10204.08163265306</v>
      </c>
      <c r="K48" s="193">
        <f t="shared" si="13"/>
        <v>102.0408163265306</v>
      </c>
      <c r="L48" s="143"/>
      <c r="M48" s="195"/>
      <c r="N48" s="195">
        <v>250</v>
      </c>
      <c r="O48" s="119"/>
      <c r="P48" s="196"/>
      <c r="Q48" s="196"/>
    </row>
    <row r="49" spans="1:17" ht="15">
      <c r="A49" s="184">
        <f>A48+1</f>
        <v>33</v>
      </c>
      <c r="B49" s="113" t="s">
        <v>586</v>
      </c>
      <c r="C49" s="368" t="s">
        <v>310</v>
      </c>
      <c r="D49" s="187">
        <v>1</v>
      </c>
      <c r="E49" s="369">
        <v>8300</v>
      </c>
      <c r="F49" s="189">
        <f t="shared" si="8"/>
        <v>0.42857142857142855</v>
      </c>
      <c r="G49" s="190">
        <f t="shared" si="9"/>
        <v>3557.1428571428569</v>
      </c>
      <c r="H49" s="191">
        <f t="shared" si="10"/>
        <v>0.32653061224489793</v>
      </c>
      <c r="I49" s="190">
        <f t="shared" si="11"/>
        <v>2710.204081632653</v>
      </c>
      <c r="J49" s="192">
        <f t="shared" si="12"/>
        <v>6267.3469387755104</v>
      </c>
      <c r="K49" s="193">
        <f t="shared" si="13"/>
        <v>0.75510204081632659</v>
      </c>
      <c r="L49" s="143"/>
      <c r="M49" s="195">
        <v>1.05</v>
      </c>
      <c r="N49" s="195">
        <v>0.8</v>
      </c>
      <c r="O49" s="119"/>
      <c r="P49" s="196"/>
      <c r="Q49" s="196"/>
    </row>
    <row r="50" spans="1:17" ht="15">
      <c r="A50" s="184">
        <f>A49+1</f>
        <v>34</v>
      </c>
      <c r="B50" s="113" t="s">
        <v>587</v>
      </c>
      <c r="C50" s="368" t="s">
        <v>310</v>
      </c>
      <c r="D50" s="187">
        <v>1</v>
      </c>
      <c r="E50" s="369">
        <v>200</v>
      </c>
      <c r="F50" s="189">
        <f t="shared" si="8"/>
        <v>3.4285714285714284</v>
      </c>
      <c r="G50" s="190">
        <f t="shared" si="9"/>
        <v>685.71428571428567</v>
      </c>
      <c r="H50" s="191">
        <f t="shared" si="10"/>
        <v>2.4489795918367343</v>
      </c>
      <c r="I50" s="190">
        <f t="shared" si="11"/>
        <v>489.79591836734687</v>
      </c>
      <c r="J50" s="192">
        <f t="shared" si="12"/>
        <v>1175.5102040816325</v>
      </c>
      <c r="K50" s="193">
        <f t="shared" si="13"/>
        <v>5.8775510204081627</v>
      </c>
      <c r="L50" s="143"/>
      <c r="M50" s="195">
        <v>8.4</v>
      </c>
      <c r="N50" s="195">
        <v>6</v>
      </c>
      <c r="O50" s="119"/>
      <c r="P50" s="196"/>
      <c r="Q50" s="196"/>
    </row>
    <row r="51" spans="1:17" s="21" customFormat="1">
      <c r="A51" s="360"/>
      <c r="B51" s="361" t="s">
        <v>639</v>
      </c>
      <c r="C51" s="362"/>
      <c r="D51" s="363"/>
      <c r="E51" s="364"/>
      <c r="F51" s="360"/>
      <c r="G51" s="360"/>
      <c r="H51" s="360"/>
      <c r="I51" s="360"/>
      <c r="J51" s="360"/>
      <c r="K51" s="365"/>
      <c r="L51" s="20"/>
      <c r="M51" s="366"/>
      <c r="N51" s="366"/>
      <c r="O51" s="119"/>
      <c r="P51" s="367"/>
      <c r="Q51" s="367"/>
    </row>
    <row r="52" spans="1:17" ht="15">
      <c r="A52" s="184">
        <f>A50+1</f>
        <v>35</v>
      </c>
      <c r="B52" s="113" t="s">
        <v>640</v>
      </c>
      <c r="C52" s="368" t="s">
        <v>52</v>
      </c>
      <c r="D52" s="187">
        <v>1</v>
      </c>
      <c r="E52" s="373">
        <v>1</v>
      </c>
      <c r="F52" s="189">
        <f t="shared" ref="F52:F61" si="15">M52/$J$4</f>
        <v>1502.0408163265306</v>
      </c>
      <c r="G52" s="190">
        <f t="shared" ref="G52:G61" si="16">F52*E52</f>
        <v>1502.0408163265306</v>
      </c>
      <c r="H52" s="191">
        <f t="shared" ref="H52:H61" si="17">N52/$J$4</f>
        <v>240.81632653061223</v>
      </c>
      <c r="I52" s="190">
        <f t="shared" ref="I52:I61" si="18">H52*E52</f>
        <v>240.81632653061223</v>
      </c>
      <c r="J52" s="192">
        <f t="shared" ref="J52:J61" si="19">G52+I52</f>
        <v>1742.8571428571429</v>
      </c>
      <c r="K52" s="193">
        <f t="shared" ref="K52:K61" si="20">J52/E52</f>
        <v>1742.8571428571429</v>
      </c>
      <c r="L52" s="143"/>
      <c r="M52" s="195">
        <v>3680</v>
      </c>
      <c r="N52" s="195">
        <v>590</v>
      </c>
      <c r="O52" s="119"/>
      <c r="P52" s="196"/>
      <c r="Q52" s="196"/>
    </row>
    <row r="53" spans="1:17" ht="15">
      <c r="A53" s="184">
        <f>A52+1</f>
        <v>36</v>
      </c>
      <c r="B53" s="113" t="s">
        <v>641</v>
      </c>
      <c r="C53" s="368" t="s">
        <v>52</v>
      </c>
      <c r="D53" s="187">
        <v>1</v>
      </c>
      <c r="E53" s="373">
        <v>7</v>
      </c>
      <c r="F53" s="189">
        <f t="shared" si="15"/>
        <v>122.44897959183673</v>
      </c>
      <c r="G53" s="190">
        <f t="shared" si="16"/>
        <v>857.14285714285711</v>
      </c>
      <c r="H53" s="191">
        <f t="shared" si="17"/>
        <v>10.204081632653061</v>
      </c>
      <c r="I53" s="190">
        <f t="shared" si="18"/>
        <v>71.428571428571431</v>
      </c>
      <c r="J53" s="192">
        <f t="shared" si="19"/>
        <v>928.57142857142856</v>
      </c>
      <c r="K53" s="193">
        <f t="shared" si="20"/>
        <v>132.65306122448979</v>
      </c>
      <c r="L53" s="143"/>
      <c r="M53" s="195">
        <v>300</v>
      </c>
      <c r="N53" s="195">
        <v>25</v>
      </c>
      <c r="O53" s="119"/>
      <c r="P53" s="196"/>
      <c r="Q53" s="196"/>
    </row>
    <row r="54" spans="1:17" ht="15">
      <c r="A54" s="184">
        <f t="shared" ref="A54:A59" si="21">A53+1</f>
        <v>37</v>
      </c>
      <c r="B54" s="370" t="s">
        <v>642</v>
      </c>
      <c r="C54" s="368" t="s">
        <v>20</v>
      </c>
      <c r="D54" s="187">
        <v>1</v>
      </c>
      <c r="E54" s="369">
        <v>1</v>
      </c>
      <c r="F54" s="189">
        <f t="shared" si="15"/>
        <v>148.57142857142856</v>
      </c>
      <c r="G54" s="190">
        <f t="shared" si="16"/>
        <v>148.57142857142856</v>
      </c>
      <c r="H54" s="191">
        <f t="shared" si="17"/>
        <v>36.734693877551017</v>
      </c>
      <c r="I54" s="190">
        <f t="shared" si="18"/>
        <v>36.734693877551017</v>
      </c>
      <c r="J54" s="192">
        <f t="shared" si="19"/>
        <v>185.30612244897958</v>
      </c>
      <c r="K54" s="193">
        <f t="shared" si="20"/>
        <v>185.30612244897958</v>
      </c>
      <c r="L54" s="143"/>
      <c r="M54" s="195">
        <v>364</v>
      </c>
      <c r="N54" s="195">
        <v>90</v>
      </c>
      <c r="O54" s="119"/>
      <c r="P54" s="196"/>
      <c r="Q54" s="196"/>
    </row>
    <row r="55" spans="1:17" ht="15">
      <c r="A55" s="184">
        <f t="shared" si="21"/>
        <v>38</v>
      </c>
      <c r="B55" s="370" t="s">
        <v>643</v>
      </c>
      <c r="C55" s="368" t="s">
        <v>20</v>
      </c>
      <c r="D55" s="187">
        <v>1</v>
      </c>
      <c r="E55" s="369">
        <v>1</v>
      </c>
      <c r="F55" s="189">
        <f t="shared" si="15"/>
        <v>97.959183673469383</v>
      </c>
      <c r="G55" s="190">
        <f t="shared" si="16"/>
        <v>97.959183673469383</v>
      </c>
      <c r="H55" s="191">
        <f t="shared" si="17"/>
        <v>20.408163265306122</v>
      </c>
      <c r="I55" s="190">
        <f t="shared" si="18"/>
        <v>20.408163265306122</v>
      </c>
      <c r="J55" s="192">
        <f t="shared" si="19"/>
        <v>118.36734693877551</v>
      </c>
      <c r="K55" s="193">
        <f t="shared" si="20"/>
        <v>118.36734693877551</v>
      </c>
      <c r="L55" s="143"/>
      <c r="M55" s="195">
        <v>240</v>
      </c>
      <c r="N55" s="195">
        <v>50</v>
      </c>
      <c r="O55" s="119"/>
      <c r="P55" s="196"/>
      <c r="Q55" s="196"/>
    </row>
    <row r="56" spans="1:17" ht="15">
      <c r="A56" s="184">
        <f t="shared" si="21"/>
        <v>39</v>
      </c>
      <c r="B56" s="370" t="s">
        <v>644</v>
      </c>
      <c r="C56" s="368" t="s">
        <v>20</v>
      </c>
      <c r="D56" s="187">
        <v>1</v>
      </c>
      <c r="E56" s="369">
        <v>10</v>
      </c>
      <c r="F56" s="189">
        <f t="shared" si="15"/>
        <v>4.2448979591836737</v>
      </c>
      <c r="G56" s="190">
        <f t="shared" si="16"/>
        <v>42.448979591836739</v>
      </c>
      <c r="H56" s="191">
        <f t="shared" si="17"/>
        <v>2.0408163265306123</v>
      </c>
      <c r="I56" s="190">
        <f t="shared" si="18"/>
        <v>20.408163265306122</v>
      </c>
      <c r="J56" s="192">
        <f t="shared" si="19"/>
        <v>62.857142857142861</v>
      </c>
      <c r="K56" s="193">
        <f t="shared" si="20"/>
        <v>6.2857142857142865</v>
      </c>
      <c r="L56" s="143"/>
      <c r="M56" s="195">
        <v>10.4</v>
      </c>
      <c r="N56" s="195">
        <v>5</v>
      </c>
      <c r="O56" s="119"/>
      <c r="P56" s="196"/>
      <c r="Q56" s="196"/>
    </row>
    <row r="57" spans="1:17" ht="15">
      <c r="A57" s="184">
        <f t="shared" si="21"/>
        <v>40</v>
      </c>
      <c r="B57" s="370" t="s">
        <v>645</v>
      </c>
      <c r="C57" s="368" t="s">
        <v>52</v>
      </c>
      <c r="D57" s="187">
        <v>1</v>
      </c>
      <c r="E57" s="369">
        <v>3</v>
      </c>
      <c r="F57" s="189">
        <f t="shared" si="15"/>
        <v>40.816326530612244</v>
      </c>
      <c r="G57" s="190">
        <f t="shared" si="16"/>
        <v>122.44897959183673</v>
      </c>
      <c r="H57" s="191">
        <f t="shared" si="17"/>
        <v>6.1224489795918364</v>
      </c>
      <c r="I57" s="190">
        <f t="shared" si="18"/>
        <v>18.367346938775508</v>
      </c>
      <c r="J57" s="192">
        <f t="shared" si="19"/>
        <v>140.81632653061223</v>
      </c>
      <c r="K57" s="193">
        <f t="shared" si="20"/>
        <v>46.938775510204074</v>
      </c>
      <c r="L57" s="143"/>
      <c r="M57" s="195">
        <v>100</v>
      </c>
      <c r="N57" s="195">
        <v>15</v>
      </c>
      <c r="O57" s="119"/>
      <c r="P57" s="196"/>
      <c r="Q57" s="196"/>
    </row>
    <row r="58" spans="1:17" ht="15">
      <c r="A58" s="184">
        <f>A57+1</f>
        <v>41</v>
      </c>
      <c r="B58" s="370" t="s">
        <v>646</v>
      </c>
      <c r="C58" s="368" t="s">
        <v>20</v>
      </c>
      <c r="D58" s="187">
        <v>1</v>
      </c>
      <c r="E58" s="369">
        <v>1</v>
      </c>
      <c r="F58" s="189">
        <f t="shared" si="15"/>
        <v>37.551020408163261</v>
      </c>
      <c r="G58" s="190">
        <f t="shared" si="16"/>
        <v>37.551020408163261</v>
      </c>
      <c r="H58" s="191">
        <f t="shared" si="17"/>
        <v>10.204081632653061</v>
      </c>
      <c r="I58" s="190">
        <f t="shared" si="18"/>
        <v>10.204081632653061</v>
      </c>
      <c r="J58" s="192">
        <f t="shared" si="19"/>
        <v>47.755102040816325</v>
      </c>
      <c r="K58" s="193">
        <f t="shared" si="20"/>
        <v>47.755102040816325</v>
      </c>
      <c r="L58" s="143"/>
      <c r="M58" s="195">
        <v>92</v>
      </c>
      <c r="N58" s="195">
        <v>25</v>
      </c>
      <c r="O58" s="119"/>
      <c r="P58" s="196"/>
      <c r="Q58" s="196"/>
    </row>
    <row r="59" spans="1:17" ht="15">
      <c r="A59" s="184">
        <f t="shared" si="21"/>
        <v>42</v>
      </c>
      <c r="B59" s="370" t="s">
        <v>584</v>
      </c>
      <c r="C59" s="368" t="s">
        <v>20</v>
      </c>
      <c r="D59" s="187">
        <v>1</v>
      </c>
      <c r="E59" s="369">
        <v>2</v>
      </c>
      <c r="F59" s="189">
        <f t="shared" si="15"/>
        <v>183.67346938775509</v>
      </c>
      <c r="G59" s="190">
        <f t="shared" si="16"/>
        <v>367.34693877551018</v>
      </c>
      <c r="H59" s="191">
        <f t="shared" si="17"/>
        <v>12.244897959183673</v>
      </c>
      <c r="I59" s="190">
        <f t="shared" si="18"/>
        <v>24.489795918367346</v>
      </c>
      <c r="J59" s="192">
        <f t="shared" si="19"/>
        <v>391.83673469387753</v>
      </c>
      <c r="K59" s="193">
        <f t="shared" si="20"/>
        <v>195.91836734693877</v>
      </c>
      <c r="L59" s="143"/>
      <c r="M59" s="195">
        <v>450</v>
      </c>
      <c r="N59" s="195">
        <v>30</v>
      </c>
      <c r="O59" s="119"/>
      <c r="P59" s="196"/>
      <c r="Q59" s="196"/>
    </row>
    <row r="60" spans="1:17" ht="15">
      <c r="A60" s="184">
        <f>A59+1</f>
        <v>43</v>
      </c>
      <c r="B60" s="113" t="s">
        <v>647</v>
      </c>
      <c r="C60" s="368" t="s">
        <v>310</v>
      </c>
      <c r="D60" s="187">
        <v>1</v>
      </c>
      <c r="E60" s="369">
        <v>700</v>
      </c>
      <c r="F60" s="189">
        <f t="shared" si="15"/>
        <v>0.42857142857142855</v>
      </c>
      <c r="G60" s="190">
        <f t="shared" si="16"/>
        <v>300</v>
      </c>
      <c r="H60" s="191">
        <f t="shared" si="17"/>
        <v>0.32653061224489793</v>
      </c>
      <c r="I60" s="190">
        <f t="shared" si="18"/>
        <v>228.57142857142856</v>
      </c>
      <c r="J60" s="192">
        <f t="shared" si="19"/>
        <v>528.57142857142856</v>
      </c>
      <c r="K60" s="193">
        <f t="shared" si="20"/>
        <v>0.75510204081632648</v>
      </c>
      <c r="L60" s="143"/>
      <c r="M60" s="195">
        <v>1.05</v>
      </c>
      <c r="N60" s="195">
        <v>0.8</v>
      </c>
      <c r="O60" s="119"/>
      <c r="P60" s="196"/>
      <c r="Q60" s="196"/>
    </row>
    <row r="61" spans="1:17" ht="15">
      <c r="A61" s="184">
        <f>A60+1</f>
        <v>44</v>
      </c>
      <c r="B61" s="113" t="s">
        <v>648</v>
      </c>
      <c r="C61" s="368" t="s">
        <v>310</v>
      </c>
      <c r="D61" s="187">
        <v>1</v>
      </c>
      <c r="E61" s="369">
        <v>50</v>
      </c>
      <c r="F61" s="189">
        <f t="shared" si="15"/>
        <v>1.9836734693877551</v>
      </c>
      <c r="G61" s="190">
        <f t="shared" si="16"/>
        <v>99.183673469387756</v>
      </c>
      <c r="H61" s="191">
        <f t="shared" si="17"/>
        <v>0.4081632653061224</v>
      </c>
      <c r="I61" s="190">
        <f t="shared" si="18"/>
        <v>20.408163265306118</v>
      </c>
      <c r="J61" s="192">
        <f t="shared" si="19"/>
        <v>119.59183673469387</v>
      </c>
      <c r="K61" s="193">
        <f t="shared" si="20"/>
        <v>2.3918367346938774</v>
      </c>
      <c r="L61" s="143"/>
      <c r="M61" s="195">
        <v>4.8600000000000003</v>
      </c>
      <c r="N61" s="195">
        <v>1</v>
      </c>
      <c r="O61" s="119"/>
      <c r="P61" s="196"/>
      <c r="Q61" s="196"/>
    </row>
    <row r="62" spans="1:17" s="21" customFormat="1">
      <c r="A62" s="360"/>
      <c r="B62" s="361" t="s">
        <v>649</v>
      </c>
      <c r="C62" s="362"/>
      <c r="D62" s="363"/>
      <c r="E62" s="364"/>
      <c r="F62" s="360"/>
      <c r="G62" s="360"/>
      <c r="H62" s="360"/>
      <c r="I62" s="360"/>
      <c r="J62" s="360"/>
      <c r="K62" s="365"/>
      <c r="L62" s="20"/>
      <c r="M62" s="366"/>
      <c r="N62" s="366"/>
      <c r="O62" s="119"/>
      <c r="P62" s="367"/>
      <c r="Q62" s="367"/>
    </row>
    <row r="63" spans="1:17" ht="15">
      <c r="A63" s="184">
        <f>A61+1</f>
        <v>45</v>
      </c>
      <c r="B63" s="113" t="s">
        <v>650</v>
      </c>
      <c r="C63" s="368" t="s">
        <v>20</v>
      </c>
      <c r="D63" s="187">
        <v>1</v>
      </c>
      <c r="E63" s="373">
        <v>183</v>
      </c>
      <c r="F63" s="189">
        <f t="shared" ref="F63:F75" si="22">M63/$J$4</f>
        <v>38.775510204081627</v>
      </c>
      <c r="G63" s="190">
        <f t="shared" ref="G63:G75" si="23">F63*E63</f>
        <v>7095.9183673469379</v>
      </c>
      <c r="H63" s="191">
        <f t="shared" ref="H63:H75" si="24">N63/$J$4</f>
        <v>2.4489795918367343</v>
      </c>
      <c r="I63" s="190">
        <f t="shared" ref="I63:I75" si="25">H63*E63</f>
        <v>448.16326530612236</v>
      </c>
      <c r="J63" s="192">
        <f t="shared" ref="J63:J75" si="26">G63+I63</f>
        <v>7544.0816326530603</v>
      </c>
      <c r="K63" s="193">
        <f t="shared" ref="K63:K75" si="27">J63/E63</f>
        <v>41.224489795918359</v>
      </c>
      <c r="L63" s="143"/>
      <c r="M63" s="195">
        <v>95</v>
      </c>
      <c r="N63" s="195">
        <v>6</v>
      </c>
      <c r="O63" s="119"/>
      <c r="P63" s="196"/>
      <c r="Q63" s="196"/>
    </row>
    <row r="64" spans="1:17" ht="15">
      <c r="A64" s="184">
        <f>A63+1</f>
        <v>46</v>
      </c>
      <c r="B64" s="113" t="s">
        <v>651</v>
      </c>
      <c r="C64" s="368" t="s">
        <v>20</v>
      </c>
      <c r="D64" s="187">
        <v>1</v>
      </c>
      <c r="E64" s="373">
        <v>35</v>
      </c>
      <c r="F64" s="189">
        <f t="shared" si="22"/>
        <v>37.959183673469383</v>
      </c>
      <c r="G64" s="190">
        <f t="shared" si="23"/>
        <v>1328.5714285714284</v>
      </c>
      <c r="H64" s="191">
        <f t="shared" si="24"/>
        <v>2.4489795918367343</v>
      </c>
      <c r="I64" s="190">
        <f t="shared" si="25"/>
        <v>85.714285714285694</v>
      </c>
      <c r="J64" s="192">
        <f t="shared" si="26"/>
        <v>1414.2857142857142</v>
      </c>
      <c r="K64" s="193">
        <f t="shared" si="27"/>
        <v>40.408163265306122</v>
      </c>
      <c r="L64" s="143"/>
      <c r="M64" s="195">
        <v>93</v>
      </c>
      <c r="N64" s="195">
        <v>6</v>
      </c>
      <c r="O64" s="119"/>
      <c r="P64" s="196"/>
      <c r="Q64" s="196"/>
    </row>
    <row r="65" spans="1:17" ht="15">
      <c r="A65" s="184">
        <f t="shared" ref="A65:A70" si="28">A64+1</f>
        <v>47</v>
      </c>
      <c r="B65" s="370" t="s">
        <v>652</v>
      </c>
      <c r="C65" s="368" t="s">
        <v>20</v>
      </c>
      <c r="D65" s="187">
        <v>1</v>
      </c>
      <c r="E65" s="369">
        <v>239</v>
      </c>
      <c r="F65" s="189">
        <f t="shared" si="22"/>
        <v>2.8571428571428568</v>
      </c>
      <c r="G65" s="190">
        <f t="shared" si="23"/>
        <v>682.85714285714278</v>
      </c>
      <c r="H65" s="191">
        <f t="shared" si="24"/>
        <v>0.81632653061224481</v>
      </c>
      <c r="I65" s="190">
        <f t="shared" si="25"/>
        <v>195.10204081632651</v>
      </c>
      <c r="J65" s="192">
        <f t="shared" si="26"/>
        <v>877.95918367346928</v>
      </c>
      <c r="K65" s="193">
        <f t="shared" si="27"/>
        <v>3.6734693877551017</v>
      </c>
      <c r="L65" s="143"/>
      <c r="M65" s="195">
        <v>7</v>
      </c>
      <c r="N65" s="195">
        <v>2</v>
      </c>
      <c r="O65" s="119"/>
      <c r="P65" s="196"/>
      <c r="Q65" s="196"/>
    </row>
    <row r="66" spans="1:17" ht="15">
      <c r="A66" s="184">
        <f t="shared" si="28"/>
        <v>48</v>
      </c>
      <c r="B66" s="370" t="s">
        <v>653</v>
      </c>
      <c r="C66" s="368" t="s">
        <v>20</v>
      </c>
      <c r="D66" s="187">
        <v>1</v>
      </c>
      <c r="E66" s="369">
        <v>23</v>
      </c>
      <c r="F66" s="189">
        <f t="shared" si="22"/>
        <v>59.183673469387749</v>
      </c>
      <c r="G66" s="190">
        <f t="shared" si="23"/>
        <v>1361.2244897959183</v>
      </c>
      <c r="H66" s="191">
        <f t="shared" si="24"/>
        <v>6.1224489795918364</v>
      </c>
      <c r="I66" s="190">
        <f t="shared" si="25"/>
        <v>140.81632653061223</v>
      </c>
      <c r="J66" s="192">
        <f t="shared" si="26"/>
        <v>1502.0408163265306</v>
      </c>
      <c r="K66" s="193">
        <f t="shared" si="27"/>
        <v>65.306122448979593</v>
      </c>
      <c r="L66" s="143"/>
      <c r="M66" s="195">
        <v>145</v>
      </c>
      <c r="N66" s="195">
        <v>15</v>
      </c>
      <c r="O66" s="119"/>
      <c r="P66" s="196"/>
      <c r="Q66" s="196"/>
    </row>
    <row r="67" spans="1:17" ht="15">
      <c r="A67" s="184">
        <f t="shared" si="28"/>
        <v>49</v>
      </c>
      <c r="B67" s="370" t="s">
        <v>654</v>
      </c>
      <c r="C67" s="368" t="s">
        <v>20</v>
      </c>
      <c r="D67" s="187">
        <v>1</v>
      </c>
      <c r="E67" s="369">
        <v>23</v>
      </c>
      <c r="F67" s="189">
        <f t="shared" si="22"/>
        <v>2.8571428571428568</v>
      </c>
      <c r="G67" s="190">
        <f t="shared" si="23"/>
        <v>65.714285714285708</v>
      </c>
      <c r="H67" s="191">
        <f t="shared" si="24"/>
        <v>0.81632653061224481</v>
      </c>
      <c r="I67" s="190">
        <f t="shared" si="25"/>
        <v>18.77551020408163</v>
      </c>
      <c r="J67" s="192">
        <f t="shared" si="26"/>
        <v>84.489795918367335</v>
      </c>
      <c r="K67" s="193">
        <f t="shared" si="27"/>
        <v>3.6734693877551017</v>
      </c>
      <c r="L67" s="143"/>
      <c r="M67" s="195">
        <v>7</v>
      </c>
      <c r="N67" s="195">
        <v>2</v>
      </c>
      <c r="O67" s="119"/>
      <c r="P67" s="196"/>
      <c r="Q67" s="196"/>
    </row>
    <row r="68" spans="1:17" ht="15">
      <c r="A68" s="184">
        <f t="shared" si="28"/>
        <v>50</v>
      </c>
      <c r="B68" s="370" t="s">
        <v>655</v>
      </c>
      <c r="C68" s="368" t="s">
        <v>20</v>
      </c>
      <c r="D68" s="187">
        <v>1</v>
      </c>
      <c r="E68" s="369">
        <v>13</v>
      </c>
      <c r="F68" s="189">
        <f t="shared" si="22"/>
        <v>63.265306122448976</v>
      </c>
      <c r="G68" s="190">
        <f t="shared" si="23"/>
        <v>822.44897959183663</v>
      </c>
      <c r="H68" s="191">
        <f t="shared" si="24"/>
        <v>2.4489795918367343</v>
      </c>
      <c r="I68" s="190">
        <f t="shared" si="25"/>
        <v>31.836734693877546</v>
      </c>
      <c r="J68" s="192">
        <f t="shared" si="26"/>
        <v>854.28571428571422</v>
      </c>
      <c r="K68" s="193">
        <f t="shared" si="27"/>
        <v>65.714285714285708</v>
      </c>
      <c r="L68" s="143"/>
      <c r="M68" s="195">
        <v>155</v>
      </c>
      <c r="N68" s="195">
        <v>6</v>
      </c>
      <c r="O68" s="119"/>
      <c r="P68" s="196"/>
      <c r="Q68" s="196"/>
    </row>
    <row r="69" spans="1:17" ht="25.5">
      <c r="A69" s="184">
        <f>A68+1</f>
        <v>51</v>
      </c>
      <c r="B69" s="370" t="s">
        <v>656</v>
      </c>
      <c r="C69" s="368" t="s">
        <v>52</v>
      </c>
      <c r="D69" s="187">
        <v>1</v>
      </c>
      <c r="E69" s="369">
        <v>1</v>
      </c>
      <c r="F69" s="189">
        <f t="shared" si="22"/>
        <v>1408.9795918367347</v>
      </c>
      <c r="G69" s="190">
        <f t="shared" si="23"/>
        <v>1408.9795918367347</v>
      </c>
      <c r="H69" s="191">
        <f t="shared" si="24"/>
        <v>212.24489795918365</v>
      </c>
      <c r="I69" s="190">
        <f t="shared" si="25"/>
        <v>212.24489795918365</v>
      </c>
      <c r="J69" s="192">
        <f t="shared" si="26"/>
        <v>1621.2244897959183</v>
      </c>
      <c r="K69" s="193">
        <f t="shared" si="27"/>
        <v>1621.2244897959183</v>
      </c>
      <c r="L69" s="143"/>
      <c r="M69" s="195">
        <v>3452</v>
      </c>
      <c r="N69" s="195">
        <v>520</v>
      </c>
      <c r="O69" s="119"/>
      <c r="P69" s="196"/>
      <c r="Q69" s="196"/>
    </row>
    <row r="70" spans="1:17" ht="15">
      <c r="A70" s="184">
        <f t="shared" si="28"/>
        <v>52</v>
      </c>
      <c r="B70" s="370" t="s">
        <v>657</v>
      </c>
      <c r="C70" s="368" t="s">
        <v>20</v>
      </c>
      <c r="D70" s="187">
        <v>1</v>
      </c>
      <c r="E70" s="369">
        <v>2</v>
      </c>
      <c r="F70" s="189">
        <f t="shared" si="22"/>
        <v>428.57142857142856</v>
      </c>
      <c r="G70" s="190">
        <f t="shared" si="23"/>
        <v>857.14285714285711</v>
      </c>
      <c r="H70" s="191">
        <f t="shared" si="24"/>
        <v>0</v>
      </c>
      <c r="I70" s="190">
        <f t="shared" si="25"/>
        <v>0</v>
      </c>
      <c r="J70" s="192">
        <f t="shared" si="26"/>
        <v>857.14285714285711</v>
      </c>
      <c r="K70" s="193">
        <f t="shared" si="27"/>
        <v>428.57142857142856</v>
      </c>
      <c r="L70" s="143"/>
      <c r="M70" s="195">
        <v>1050</v>
      </c>
      <c r="N70" s="195">
        <v>0</v>
      </c>
      <c r="O70" s="119"/>
      <c r="P70" s="196"/>
      <c r="Q70" s="196"/>
    </row>
    <row r="71" spans="1:17" ht="15">
      <c r="A71" s="184">
        <f>A70+1</f>
        <v>53</v>
      </c>
      <c r="B71" s="113" t="s">
        <v>658</v>
      </c>
      <c r="C71" s="368" t="s">
        <v>20</v>
      </c>
      <c r="D71" s="187">
        <v>1</v>
      </c>
      <c r="E71" s="369">
        <v>1</v>
      </c>
      <c r="F71" s="189">
        <f t="shared" si="22"/>
        <v>61.224489795918366</v>
      </c>
      <c r="G71" s="190">
        <f t="shared" si="23"/>
        <v>61.224489795918366</v>
      </c>
      <c r="H71" s="191">
        <f t="shared" si="24"/>
        <v>6.1224489795918364</v>
      </c>
      <c r="I71" s="190">
        <f t="shared" si="25"/>
        <v>6.1224489795918364</v>
      </c>
      <c r="J71" s="192">
        <f t="shared" si="26"/>
        <v>67.346938775510196</v>
      </c>
      <c r="K71" s="193">
        <f t="shared" si="27"/>
        <v>67.346938775510196</v>
      </c>
      <c r="L71" s="143"/>
      <c r="M71" s="195">
        <v>150</v>
      </c>
      <c r="N71" s="195">
        <v>15</v>
      </c>
      <c r="O71" s="119"/>
      <c r="P71" s="196"/>
      <c r="Q71" s="196"/>
    </row>
    <row r="72" spans="1:17" ht="15">
      <c r="A72" s="184">
        <f>A71+1</f>
        <v>54</v>
      </c>
      <c r="B72" s="113" t="s">
        <v>659</v>
      </c>
      <c r="C72" s="368" t="s">
        <v>20</v>
      </c>
      <c r="D72" s="187">
        <v>1</v>
      </c>
      <c r="E72" s="369">
        <v>1</v>
      </c>
      <c r="F72" s="189">
        <f t="shared" si="22"/>
        <v>34.693877551020407</v>
      </c>
      <c r="G72" s="190">
        <f t="shared" si="23"/>
        <v>34.693877551020407</v>
      </c>
      <c r="H72" s="191">
        <f t="shared" si="24"/>
        <v>8.1632653061224492</v>
      </c>
      <c r="I72" s="190">
        <f t="shared" si="25"/>
        <v>8.1632653061224492</v>
      </c>
      <c r="J72" s="192">
        <f t="shared" si="26"/>
        <v>42.857142857142854</v>
      </c>
      <c r="K72" s="193">
        <f t="shared" si="27"/>
        <v>42.857142857142854</v>
      </c>
      <c r="L72" s="143"/>
      <c r="M72" s="195">
        <v>85</v>
      </c>
      <c r="N72" s="195">
        <v>20</v>
      </c>
      <c r="O72" s="119"/>
      <c r="P72" s="196"/>
      <c r="Q72" s="196"/>
    </row>
    <row r="73" spans="1:17" ht="15">
      <c r="A73" s="184">
        <f>A72+1</f>
        <v>55</v>
      </c>
      <c r="B73" s="370" t="s">
        <v>660</v>
      </c>
      <c r="C73" s="368" t="s">
        <v>20</v>
      </c>
      <c r="D73" s="187">
        <v>1</v>
      </c>
      <c r="E73" s="369">
        <v>22</v>
      </c>
      <c r="F73" s="189">
        <f t="shared" si="22"/>
        <v>75.510204081632651</v>
      </c>
      <c r="G73" s="190">
        <f t="shared" si="23"/>
        <v>1661.2244897959183</v>
      </c>
      <c r="H73" s="191">
        <f t="shared" si="24"/>
        <v>6.1224489795918364</v>
      </c>
      <c r="I73" s="190">
        <f t="shared" si="25"/>
        <v>134.69387755102039</v>
      </c>
      <c r="J73" s="192">
        <f t="shared" si="26"/>
        <v>1795.9183673469388</v>
      </c>
      <c r="K73" s="193">
        <f t="shared" si="27"/>
        <v>81.632653061224488</v>
      </c>
      <c r="L73" s="143"/>
      <c r="M73" s="195">
        <v>185</v>
      </c>
      <c r="N73" s="195">
        <v>15</v>
      </c>
      <c r="O73" s="119"/>
      <c r="P73" s="196"/>
      <c r="Q73" s="196"/>
    </row>
    <row r="74" spans="1:17" ht="15">
      <c r="A74" s="184">
        <f>A73+1</f>
        <v>56</v>
      </c>
      <c r="B74" s="370" t="s">
        <v>661</v>
      </c>
      <c r="C74" s="368" t="s">
        <v>662</v>
      </c>
      <c r="D74" s="187">
        <v>1</v>
      </c>
      <c r="E74" s="369">
        <v>2600</v>
      </c>
      <c r="F74" s="189">
        <f t="shared" si="22"/>
        <v>0.44897959183673469</v>
      </c>
      <c r="G74" s="190">
        <f t="shared" si="23"/>
        <v>1167.3469387755101</v>
      </c>
      <c r="H74" s="191">
        <f t="shared" si="24"/>
        <v>0.32653061224489793</v>
      </c>
      <c r="I74" s="190">
        <f t="shared" si="25"/>
        <v>848.97959183673458</v>
      </c>
      <c r="J74" s="192">
        <f t="shared" si="26"/>
        <v>2016.3265306122448</v>
      </c>
      <c r="K74" s="193">
        <f t="shared" si="27"/>
        <v>0.77551020408163263</v>
      </c>
      <c r="L74" s="143"/>
      <c r="M74" s="195">
        <v>1.1000000000000001</v>
      </c>
      <c r="N74" s="195">
        <v>0.8</v>
      </c>
      <c r="O74" s="119"/>
      <c r="P74" s="196"/>
      <c r="Q74" s="196"/>
    </row>
    <row r="75" spans="1:17" ht="15">
      <c r="A75" s="184">
        <f>A74+1</f>
        <v>57</v>
      </c>
      <c r="B75" s="370" t="s">
        <v>587</v>
      </c>
      <c r="C75" s="368" t="s">
        <v>662</v>
      </c>
      <c r="D75" s="187">
        <v>1</v>
      </c>
      <c r="E75" s="369">
        <v>50</v>
      </c>
      <c r="F75" s="189">
        <f t="shared" si="22"/>
        <v>3.5102040816326525</v>
      </c>
      <c r="G75" s="190">
        <f t="shared" si="23"/>
        <v>175.51020408163262</v>
      </c>
      <c r="H75" s="191">
        <f t="shared" si="24"/>
        <v>2.4489795918367343</v>
      </c>
      <c r="I75" s="190">
        <f t="shared" si="25"/>
        <v>122.44897959183672</v>
      </c>
      <c r="J75" s="192">
        <f t="shared" si="26"/>
        <v>297.95918367346934</v>
      </c>
      <c r="K75" s="193">
        <f t="shared" si="27"/>
        <v>5.9591836734693864</v>
      </c>
      <c r="L75" s="143"/>
      <c r="M75" s="195">
        <v>8.6</v>
      </c>
      <c r="N75" s="195">
        <v>6</v>
      </c>
      <c r="O75" s="119"/>
      <c r="P75" s="196"/>
      <c r="Q75" s="196"/>
    </row>
    <row r="76" spans="1:17" s="21" customFormat="1">
      <c r="A76" s="360"/>
      <c r="B76" s="361" t="s">
        <v>663</v>
      </c>
      <c r="C76" s="362"/>
      <c r="D76" s="363"/>
      <c r="E76" s="364"/>
      <c r="F76" s="360"/>
      <c r="G76" s="360"/>
      <c r="H76" s="360"/>
      <c r="I76" s="360"/>
      <c r="J76" s="360"/>
      <c r="K76" s="365"/>
      <c r="L76" s="20"/>
      <c r="M76" s="366"/>
      <c r="N76" s="366"/>
      <c r="O76" s="119"/>
      <c r="P76" s="367"/>
      <c r="Q76" s="367"/>
    </row>
    <row r="77" spans="1:17" ht="15">
      <c r="A77" s="184">
        <f>A61+1</f>
        <v>45</v>
      </c>
      <c r="B77" s="370" t="s">
        <v>575</v>
      </c>
      <c r="C77" s="368" t="s">
        <v>310</v>
      </c>
      <c r="D77" s="187">
        <v>1</v>
      </c>
      <c r="E77" s="369">
        <v>3200</v>
      </c>
      <c r="F77" s="189">
        <f>M77/$J$4</f>
        <v>0.39591836734693875</v>
      </c>
      <c r="G77" s="190">
        <f>F77*E77</f>
        <v>1266.9387755102041</v>
      </c>
      <c r="H77" s="191">
        <f>N77/$J$4</f>
        <v>0.30612244897959179</v>
      </c>
      <c r="I77" s="190">
        <f>H77*E77</f>
        <v>979.59183673469374</v>
      </c>
      <c r="J77" s="192">
        <f>G77+I77</f>
        <v>2246.5306122448978</v>
      </c>
      <c r="K77" s="193">
        <f>J77/E77</f>
        <v>0.70204081632653059</v>
      </c>
      <c r="L77" s="143"/>
      <c r="M77" s="195">
        <v>0.97</v>
      </c>
      <c r="N77" s="195">
        <v>0.75</v>
      </c>
      <c r="O77" s="119"/>
      <c r="P77" s="196"/>
      <c r="Q77" s="196"/>
    </row>
    <row r="78" spans="1:17" ht="15">
      <c r="A78" s="184">
        <f>A77+1</f>
        <v>46</v>
      </c>
      <c r="B78" s="370" t="s">
        <v>664</v>
      </c>
      <c r="C78" s="368" t="s">
        <v>20</v>
      </c>
      <c r="D78" s="187">
        <v>1</v>
      </c>
      <c r="E78" s="369">
        <v>2</v>
      </c>
      <c r="F78" s="189">
        <f>M78/$J$4</f>
        <v>204.08163265306121</v>
      </c>
      <c r="G78" s="190">
        <f>F78*E78</f>
        <v>408.16326530612241</v>
      </c>
      <c r="H78" s="191">
        <f>N78/$J$4</f>
        <v>48.979591836734691</v>
      </c>
      <c r="I78" s="190">
        <f>H78*E78</f>
        <v>97.959183673469383</v>
      </c>
      <c r="J78" s="192">
        <f>G78+I78</f>
        <v>506.12244897959181</v>
      </c>
      <c r="K78" s="193">
        <f>J78/E78</f>
        <v>253.0612244897959</v>
      </c>
      <c r="L78" s="143"/>
      <c r="M78" s="195">
        <v>500</v>
      </c>
      <c r="N78" s="195">
        <v>120</v>
      </c>
      <c r="O78" s="119"/>
      <c r="P78" s="196"/>
      <c r="Q78" s="196"/>
    </row>
    <row r="79" spans="1:17" ht="15">
      <c r="A79" s="184">
        <f>A49+1</f>
        <v>34</v>
      </c>
      <c r="B79" s="113" t="s">
        <v>665</v>
      </c>
      <c r="C79" s="368" t="s">
        <v>20</v>
      </c>
      <c r="D79" s="187">
        <v>1</v>
      </c>
      <c r="E79" s="369">
        <v>2</v>
      </c>
      <c r="F79" s="189">
        <f>M79/$J$4</f>
        <v>1142.8571428571427</v>
      </c>
      <c r="G79" s="190">
        <f>F79*E79</f>
        <v>2285.7142857142853</v>
      </c>
      <c r="H79" s="191">
        <f>N79/$J$4</f>
        <v>204.08163265306121</v>
      </c>
      <c r="I79" s="190">
        <f>H79*E79</f>
        <v>408.16326530612241</v>
      </c>
      <c r="J79" s="192">
        <f>G79+I79</f>
        <v>2693.8775510204077</v>
      </c>
      <c r="K79" s="193">
        <f>J79/E79</f>
        <v>1346.9387755102039</v>
      </c>
      <c r="L79" s="143"/>
      <c r="M79" s="195">
        <v>2800</v>
      </c>
      <c r="N79" s="195">
        <v>500</v>
      </c>
      <c r="O79" s="119"/>
      <c r="P79" s="196"/>
      <c r="Q79" s="196"/>
    </row>
    <row r="80" spans="1:17" ht="13.5" thickBot="1">
      <c r="F80" s="208"/>
      <c r="G80" s="209">
        <f>SUM(G13:G79)</f>
        <v>70885.387755102027</v>
      </c>
      <c r="H80" s="210"/>
      <c r="I80" s="209">
        <f>SUM(I13:I79)</f>
        <v>37985.306122448979</v>
      </c>
      <c r="J80" s="408">
        <f>G80+I80</f>
        <v>108870.69387755101</v>
      </c>
      <c r="M80" s="291"/>
      <c r="N80" s="291"/>
      <c r="P80" s="291"/>
      <c r="Q80" s="291"/>
    </row>
    <row r="81" spans="6:17" ht="13.5" thickBot="1">
      <c r="F81" s="214"/>
      <c r="G81" s="215" t="s">
        <v>185</v>
      </c>
      <c r="H81" s="216">
        <v>0.02</v>
      </c>
      <c r="I81" s="217"/>
      <c r="J81" s="375">
        <f>H81*G80</f>
        <v>1417.7077551020407</v>
      </c>
      <c r="M81" s="291"/>
      <c r="N81" s="291"/>
      <c r="P81" s="291"/>
      <c r="Q81" s="291"/>
    </row>
    <row r="82" spans="6:17" ht="13.5" thickBot="1">
      <c r="F82" s="208"/>
      <c r="G82" s="219"/>
      <c r="H82" s="220"/>
      <c r="I82" s="219"/>
      <c r="J82" s="376"/>
      <c r="M82" s="291"/>
      <c r="N82" s="291"/>
      <c r="P82" s="291"/>
      <c r="Q82" s="291"/>
    </row>
    <row r="83" spans="6:17" ht="102.75" thickBot="1">
      <c r="F83" s="214"/>
      <c r="G83" s="217" t="s">
        <v>186</v>
      </c>
      <c r="H83" s="216"/>
      <c r="I83" s="217"/>
      <c r="J83" s="375">
        <f>SUM(J12:J81)</f>
        <v>219159.09551020406</v>
      </c>
      <c r="M83" s="291"/>
      <c r="N83" s="291"/>
      <c r="P83" s="291"/>
      <c r="Q83" s="291"/>
    </row>
    <row r="84" spans="6:17" ht="13.5" thickBot="1">
      <c r="F84" s="222"/>
      <c r="G84" s="223"/>
      <c r="H84" s="224"/>
      <c r="I84" s="223"/>
      <c r="J84" s="377"/>
      <c r="M84" s="291"/>
      <c r="N84" s="291"/>
      <c r="P84" s="291"/>
      <c r="Q84" s="291"/>
    </row>
    <row r="85" spans="6:17">
      <c r="F85" s="226"/>
      <c r="G85" s="227" t="s">
        <v>187</v>
      </c>
      <c r="H85" s="228">
        <v>0.06</v>
      </c>
      <c r="I85" s="229"/>
      <c r="J85" s="243">
        <f>J83*H85</f>
        <v>13149.545730612243</v>
      </c>
      <c r="M85" s="291"/>
      <c r="N85" s="291"/>
      <c r="P85" s="291"/>
      <c r="Q85" s="291"/>
    </row>
    <row r="86" spans="6:17" ht="13.5" thickBot="1">
      <c r="F86" s="231"/>
      <c r="G86" s="232" t="s">
        <v>188</v>
      </c>
      <c r="H86" s="233"/>
      <c r="I86" s="234"/>
      <c r="J86" s="235">
        <f>J83+J85</f>
        <v>232308.6412408163</v>
      </c>
      <c r="M86" s="291"/>
      <c r="N86" s="291"/>
      <c r="P86" s="291"/>
      <c r="Q86" s="291"/>
    </row>
    <row r="87" spans="6:17" ht="13.5" thickBot="1">
      <c r="F87" s="236"/>
      <c r="G87" s="237"/>
      <c r="H87" s="238"/>
      <c r="I87" s="239"/>
      <c r="J87" s="378"/>
      <c r="M87" s="291"/>
      <c r="N87" s="291"/>
      <c r="P87" s="291"/>
      <c r="Q87" s="291"/>
    </row>
    <row r="88" spans="6:17">
      <c r="F88" s="241"/>
      <c r="G88" s="227" t="s">
        <v>189</v>
      </c>
      <c r="H88" s="228">
        <v>0.06</v>
      </c>
      <c r="I88" s="229"/>
      <c r="J88" s="243">
        <f>J86*H88</f>
        <v>13938.518474448978</v>
      </c>
      <c r="M88" s="291"/>
      <c r="N88" s="291"/>
      <c r="P88" s="291"/>
      <c r="Q88" s="291"/>
    </row>
    <row r="89" spans="6:17" ht="13.5" thickBot="1">
      <c r="F89" s="231"/>
      <c r="G89" s="232" t="s">
        <v>188</v>
      </c>
      <c r="H89" s="233"/>
      <c r="I89" s="234"/>
      <c r="J89" s="235">
        <f>J86+J88</f>
        <v>246247.15971526527</v>
      </c>
      <c r="M89" s="291"/>
      <c r="N89" s="291"/>
      <c r="P89" s="291"/>
      <c r="Q89" s="291"/>
    </row>
    <row r="90" spans="6:17" ht="13.5" thickBot="1">
      <c r="F90" s="236"/>
      <c r="G90" s="237"/>
      <c r="H90" s="238"/>
      <c r="I90" s="239"/>
      <c r="J90" s="378"/>
      <c r="M90" s="291"/>
      <c r="N90" s="291"/>
      <c r="P90" s="291"/>
      <c r="Q90" s="291"/>
    </row>
    <row r="91" spans="6:17">
      <c r="F91" s="241"/>
      <c r="G91" s="242" t="s">
        <v>190</v>
      </c>
      <c r="H91" s="228">
        <v>0.18</v>
      </c>
      <c r="I91" s="229"/>
      <c r="J91" s="243">
        <f>J89*H91</f>
        <v>44324.488748747746</v>
      </c>
      <c r="M91" s="291"/>
      <c r="N91" s="291"/>
      <c r="P91" s="291"/>
      <c r="Q91" s="291"/>
    </row>
    <row r="92" spans="6:17" ht="13.5" thickBot="1">
      <c r="F92" s="231"/>
      <c r="G92" s="244" t="s">
        <v>191</v>
      </c>
      <c r="H92" s="379" t="s">
        <v>11</v>
      </c>
      <c r="I92" s="246"/>
      <c r="J92" s="235">
        <f>J89+J91</f>
        <v>290571.64846401301</v>
      </c>
      <c r="M92" s="291"/>
      <c r="N92" s="291"/>
      <c r="P92" s="291"/>
      <c r="Q92" s="291"/>
    </row>
    <row r="93" spans="6:17" ht="41.25" customHeight="1">
      <c r="M93" s="291"/>
      <c r="N93" s="291"/>
    </row>
    <row r="94" spans="6:17">
      <c r="M94" s="291"/>
      <c r="N94" s="291"/>
    </row>
    <row r="95" spans="6:17">
      <c r="J95" s="380"/>
      <c r="M95" s="291"/>
      <c r="N95" s="291"/>
    </row>
    <row r="96" spans="6:17">
      <c r="M96" s="291"/>
      <c r="N96" s="291"/>
    </row>
  </sheetData>
  <mergeCells count="19">
    <mergeCell ref="A5:F5"/>
    <mergeCell ref="B1:D1"/>
    <mergeCell ref="A2:B2"/>
    <mergeCell ref="H2:J2"/>
    <mergeCell ref="A3:F3"/>
    <mergeCell ref="A4:F4"/>
    <mergeCell ref="A6:F6"/>
    <mergeCell ref="A7:A8"/>
    <mergeCell ref="C7:C8"/>
    <mergeCell ref="D7:E7"/>
    <mergeCell ref="F7:G7"/>
    <mergeCell ref="H7:I7"/>
    <mergeCell ref="A11:K11"/>
    <mergeCell ref="J7:J8"/>
    <mergeCell ref="K7:K8"/>
    <mergeCell ref="M7:M8"/>
    <mergeCell ref="P7:P8"/>
    <mergeCell ref="Q7:Q8"/>
    <mergeCell ref="N7:N8"/>
  </mergeCells>
  <phoneticPr fontId="13" type="noConversion"/>
  <pageMargins left="0.7" right="0.7" top="0.75" bottom="0.75" header="0.3" footer="0.3"/>
  <pageSetup paperSize="9" scale="2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4" tint="0.39997558519241921"/>
    <pageSetUpPr fitToPage="1"/>
  </sheetPr>
  <dimension ref="A1:Q35"/>
  <sheetViews>
    <sheetView showGridLines="0" zoomScale="85" zoomScaleNormal="85" zoomScalePageLayoutView="115" workbookViewId="0">
      <pane ySplit="9" topLeftCell="A10" activePane="bottomLeft" state="frozen"/>
      <selection activeCell="O300" sqref="O300"/>
      <selection pane="bottomLeft" activeCell="K23" sqref="K23"/>
    </sheetView>
  </sheetViews>
  <sheetFormatPr defaultColWidth="8.875" defaultRowHeight="12.75"/>
  <cols>
    <col min="1" max="1" width="3.125" style="251" bestFit="1" customWidth="1"/>
    <col min="2" max="2" width="62.5" style="251" customWidth="1"/>
    <col min="3" max="3" width="10.75" style="251" customWidth="1"/>
    <col min="4" max="4" width="8.75" style="251" customWidth="1"/>
    <col min="5" max="5" width="9.5" style="251" bestFit="1" customWidth="1"/>
    <col min="6" max="6" width="11.125" style="251" customWidth="1"/>
    <col min="7" max="7" width="18.25" style="251" bestFit="1" customWidth="1"/>
    <col min="8" max="8" width="13.75" style="251" customWidth="1"/>
    <col min="9" max="9" width="16.125" style="251" bestFit="1" customWidth="1"/>
    <col min="10" max="10" width="13.875" style="251" customWidth="1"/>
    <col min="11" max="11" width="11.125" style="374" bestFit="1" customWidth="1"/>
    <col min="12" max="12" width="3.625" style="374" customWidth="1"/>
    <col min="13" max="13" width="12.25" style="251" customWidth="1"/>
    <col min="14" max="14" width="11" style="251" customWidth="1"/>
    <col min="15" max="15" width="7.375" style="251" customWidth="1"/>
    <col min="16" max="16" width="20.375" style="251" bestFit="1" customWidth="1"/>
    <col min="17" max="17" width="11.625" style="251" customWidth="1"/>
    <col min="18" max="19" width="6.625" style="251" customWidth="1"/>
    <col min="20" max="16384" width="8.875" style="251"/>
  </cols>
  <sheetData>
    <row r="1" spans="1:17" ht="13.5" thickBot="1">
      <c r="A1" s="249"/>
      <c r="B1" s="460"/>
      <c r="C1" s="460"/>
      <c r="D1" s="460"/>
      <c r="E1" s="119"/>
      <c r="F1" s="118"/>
      <c r="G1" s="119"/>
      <c r="H1" s="120"/>
      <c r="I1" s="121"/>
      <c r="J1" s="120"/>
      <c r="K1" s="122"/>
      <c r="L1" s="122"/>
      <c r="M1" s="124"/>
      <c r="N1" s="124"/>
    </row>
    <row r="2" spans="1:17" ht="13.5" thickBot="1">
      <c r="A2" s="445" t="s">
        <v>666</v>
      </c>
      <c r="B2" s="461"/>
      <c r="C2" s="125"/>
      <c r="D2" s="118"/>
      <c r="E2" s="119"/>
      <c r="F2" s="118"/>
      <c r="G2" s="127"/>
      <c r="H2" s="447" t="s">
        <v>9</v>
      </c>
      <c r="I2" s="448"/>
      <c r="J2" s="449"/>
      <c r="K2" s="128"/>
      <c r="L2" s="128"/>
      <c r="M2" s="124"/>
      <c r="N2" s="129"/>
    </row>
    <row r="3" spans="1:17" ht="16.5" customHeight="1" thickBot="1">
      <c r="A3" s="459"/>
      <c r="B3" s="459"/>
      <c r="C3" s="459"/>
      <c r="D3" s="459"/>
      <c r="E3" s="459"/>
      <c r="F3" s="459"/>
      <c r="G3" s="253"/>
      <c r="H3" s="131" t="s">
        <v>11</v>
      </c>
      <c r="I3" s="132" t="s">
        <v>10</v>
      </c>
      <c r="J3" s="133" t="s">
        <v>12</v>
      </c>
      <c r="K3" s="128"/>
      <c r="L3" s="128"/>
      <c r="M3" s="124"/>
      <c r="N3" s="129"/>
    </row>
    <row r="4" spans="1:17" ht="13.5" thickBot="1">
      <c r="A4" s="459"/>
      <c r="B4" s="459"/>
      <c r="C4" s="459"/>
      <c r="D4" s="459"/>
      <c r="E4" s="459"/>
      <c r="F4" s="459"/>
      <c r="G4" s="130"/>
      <c r="H4" s="134">
        <f>J31</f>
        <v>16569.9693877551</v>
      </c>
      <c r="I4" s="135">
        <f>H4*J4</f>
        <v>40596.424999999996</v>
      </c>
      <c r="J4" s="136">
        <f ca="1">'5. სახანძრო უსაფრთხოება'!J4</f>
        <v>2.4500000000000002</v>
      </c>
      <c r="K4" s="128"/>
      <c r="L4" s="128"/>
      <c r="M4" s="124"/>
      <c r="N4" s="129"/>
    </row>
    <row r="5" spans="1:17">
      <c r="A5" s="443"/>
      <c r="B5" s="443"/>
      <c r="C5" s="443"/>
      <c r="D5" s="443"/>
      <c r="E5" s="443"/>
      <c r="F5" s="443"/>
      <c r="G5" s="137"/>
      <c r="H5" s="138"/>
      <c r="I5" s="139"/>
      <c r="J5" s="140"/>
      <c r="K5" s="128"/>
      <c r="L5" s="128"/>
      <c r="M5" s="124"/>
      <c r="N5" s="129"/>
    </row>
    <row r="6" spans="1:17" ht="13.5" thickBot="1">
      <c r="A6" s="457"/>
      <c r="B6" s="457"/>
      <c r="C6" s="458"/>
      <c r="D6" s="458"/>
      <c r="E6" s="458"/>
      <c r="F6" s="457"/>
      <c r="G6" s="141"/>
      <c r="H6" s="125"/>
      <c r="I6" s="119"/>
      <c r="J6" s="142"/>
      <c r="K6" s="143"/>
      <c r="L6" s="143"/>
      <c r="M6" s="144"/>
      <c r="N6" s="144"/>
    </row>
    <row r="7" spans="1:17" ht="16.149999999999999" customHeight="1" thickBot="1">
      <c r="A7" s="436" t="s">
        <v>595</v>
      </c>
      <c r="B7" s="145" t="s">
        <v>31</v>
      </c>
      <c r="C7" s="438" t="s">
        <v>32</v>
      </c>
      <c r="D7" s="440" t="s">
        <v>33</v>
      </c>
      <c r="E7" s="441"/>
      <c r="F7" s="442" t="s">
        <v>34</v>
      </c>
      <c r="G7" s="425"/>
      <c r="H7" s="424" t="s">
        <v>35</v>
      </c>
      <c r="I7" s="425"/>
      <c r="J7" s="420" t="s">
        <v>36</v>
      </c>
      <c r="K7" s="422" t="s">
        <v>37</v>
      </c>
      <c r="L7" s="251"/>
      <c r="M7" s="426" t="s">
        <v>38</v>
      </c>
      <c r="N7" s="426" t="s">
        <v>39</v>
      </c>
      <c r="P7" s="428" t="s">
        <v>40</v>
      </c>
      <c r="Q7" s="426" t="s">
        <v>41</v>
      </c>
    </row>
    <row r="8" spans="1:17" ht="26.25" thickBot="1">
      <c r="A8" s="437"/>
      <c r="B8" s="146"/>
      <c r="C8" s="439"/>
      <c r="D8" s="147" t="s">
        <v>42</v>
      </c>
      <c r="E8" s="148" t="s">
        <v>43</v>
      </c>
      <c r="F8" s="149" t="s">
        <v>44</v>
      </c>
      <c r="G8" s="150" t="s">
        <v>43</v>
      </c>
      <c r="H8" s="151" t="s">
        <v>44</v>
      </c>
      <c r="I8" s="150" t="s">
        <v>43</v>
      </c>
      <c r="J8" s="421"/>
      <c r="K8" s="423"/>
      <c r="L8" s="251"/>
      <c r="M8" s="427"/>
      <c r="N8" s="427"/>
      <c r="P8" s="429"/>
      <c r="Q8" s="427"/>
    </row>
    <row r="9" spans="1:17">
      <c r="A9" s="152" t="s">
        <v>0</v>
      </c>
      <c r="B9" s="153" t="s">
        <v>1</v>
      </c>
      <c r="C9" s="345" t="s">
        <v>2</v>
      </c>
      <c r="D9" s="346" t="s">
        <v>13</v>
      </c>
      <c r="E9" s="347" t="s">
        <v>3</v>
      </c>
      <c r="F9" s="157" t="s">
        <v>4</v>
      </c>
      <c r="G9" s="157" t="s">
        <v>5</v>
      </c>
      <c r="H9" s="158" t="s">
        <v>6</v>
      </c>
      <c r="I9" s="157" t="s">
        <v>7</v>
      </c>
      <c r="J9" s="159" t="s">
        <v>8</v>
      </c>
      <c r="K9" s="160" t="s">
        <v>15</v>
      </c>
      <c r="L9" s="251"/>
      <c r="M9" s="158" t="s">
        <v>14</v>
      </c>
      <c r="N9" s="159" t="s">
        <v>16</v>
      </c>
      <c r="P9" s="158" t="s">
        <v>45</v>
      </c>
      <c r="Q9" s="159" t="s">
        <v>46</v>
      </c>
    </row>
    <row r="10" spans="1:17">
      <c r="A10" s="348"/>
      <c r="B10" s="349"/>
      <c r="C10" s="350"/>
      <c r="D10" s="351"/>
      <c r="E10" s="351"/>
      <c r="F10" s="349"/>
      <c r="G10" s="349"/>
      <c r="H10" s="349"/>
      <c r="I10" s="349"/>
      <c r="J10" s="349"/>
      <c r="K10" s="352"/>
      <c r="L10" s="251"/>
      <c r="M10" s="301"/>
      <c r="N10" s="301"/>
      <c r="P10" s="301"/>
      <c r="Q10" s="301"/>
    </row>
    <row r="11" spans="1:17" s="21" customFormat="1">
      <c r="A11" s="475"/>
      <c r="B11" s="475"/>
      <c r="C11" s="475"/>
      <c r="D11" s="475"/>
      <c r="E11" s="475"/>
      <c r="F11" s="475"/>
      <c r="G11" s="475"/>
      <c r="H11" s="475"/>
      <c r="I11" s="475"/>
      <c r="J11" s="475"/>
      <c r="K11" s="475"/>
      <c r="L11" s="8"/>
      <c r="M11" s="304"/>
      <c r="N11" s="304"/>
      <c r="O11" s="8"/>
      <c r="P11" s="304"/>
      <c r="Q11" s="304"/>
    </row>
    <row r="12" spans="1:17" ht="15">
      <c r="A12" s="184">
        <v>1</v>
      </c>
      <c r="B12" s="381" t="s">
        <v>667</v>
      </c>
      <c r="C12" s="368" t="s">
        <v>668</v>
      </c>
      <c r="D12" s="187">
        <v>1</v>
      </c>
      <c r="E12" s="382">
        <v>1.2</v>
      </c>
      <c r="F12" s="189">
        <f t="shared" ref="F12:F18" si="0">M12/$J$4</f>
        <v>501.02040816326524</v>
      </c>
      <c r="G12" s="190">
        <f t="shared" ref="G12:G18" si="1">F12*E12</f>
        <v>601.22448979591832</v>
      </c>
      <c r="H12" s="191">
        <f t="shared" ref="H12:H18" si="2">N12/$J$4</f>
        <v>287.75510204081633</v>
      </c>
      <c r="I12" s="190">
        <f t="shared" ref="I12:I18" si="3">H12*E12</f>
        <v>345.30612244897958</v>
      </c>
      <c r="J12" s="190">
        <f t="shared" ref="J12:J18" si="4">G12+I12</f>
        <v>946.53061224489784</v>
      </c>
      <c r="K12" s="383">
        <f t="shared" ref="K12:K18" si="5">J12/E12</f>
        <v>788.77551020408157</v>
      </c>
      <c r="L12" s="384"/>
      <c r="M12" s="195">
        <v>1227.5</v>
      </c>
      <c r="N12" s="195">
        <v>705</v>
      </c>
      <c r="O12" s="119"/>
      <c r="P12" s="196"/>
      <c r="Q12" s="196"/>
    </row>
    <row r="13" spans="1:17" ht="15">
      <c r="A13" s="184">
        <v>2</v>
      </c>
      <c r="B13" s="381" t="s">
        <v>669</v>
      </c>
      <c r="C13" s="368" t="s">
        <v>668</v>
      </c>
      <c r="D13" s="187">
        <v>1</v>
      </c>
      <c r="E13" s="382">
        <v>1.7</v>
      </c>
      <c r="F13" s="189">
        <f t="shared" si="0"/>
        <v>501.02040816326524</v>
      </c>
      <c r="G13" s="190">
        <f t="shared" si="1"/>
        <v>851.73469387755085</v>
      </c>
      <c r="H13" s="191">
        <f t="shared" si="2"/>
        <v>287.75510204081633</v>
      </c>
      <c r="I13" s="190">
        <f t="shared" si="3"/>
        <v>489.18367346938771</v>
      </c>
      <c r="J13" s="190">
        <f t="shared" si="4"/>
        <v>1340.9183673469386</v>
      </c>
      <c r="K13" s="383">
        <f t="shared" si="5"/>
        <v>788.77551020408157</v>
      </c>
      <c r="L13" s="384"/>
      <c r="M13" s="195">
        <v>1227.5</v>
      </c>
      <c r="N13" s="195">
        <v>705</v>
      </c>
      <c r="O13" s="119"/>
      <c r="P13" s="196"/>
      <c r="Q13" s="196"/>
    </row>
    <row r="14" spans="1:17" ht="15">
      <c r="A14" s="184">
        <v>3</v>
      </c>
      <c r="B14" s="381" t="s">
        <v>670</v>
      </c>
      <c r="C14" s="368" t="s">
        <v>671</v>
      </c>
      <c r="D14" s="187">
        <v>1</v>
      </c>
      <c r="E14" s="382">
        <v>100</v>
      </c>
      <c r="F14" s="189">
        <f t="shared" si="0"/>
        <v>6.1224489795918364</v>
      </c>
      <c r="G14" s="190">
        <f t="shared" si="1"/>
        <v>612.24489795918362</v>
      </c>
      <c r="H14" s="191">
        <f t="shared" si="2"/>
        <v>19.387755102040813</v>
      </c>
      <c r="I14" s="190">
        <f t="shared" si="3"/>
        <v>1938.7755102040815</v>
      </c>
      <c r="J14" s="190">
        <f t="shared" si="4"/>
        <v>2551.0204081632651</v>
      </c>
      <c r="K14" s="383">
        <f t="shared" si="5"/>
        <v>25.510204081632651</v>
      </c>
      <c r="L14" s="384"/>
      <c r="M14" s="385">
        <v>15</v>
      </c>
      <c r="N14" s="195">
        <v>47.5</v>
      </c>
      <c r="O14" s="119"/>
      <c r="P14" s="196"/>
      <c r="Q14" s="196"/>
    </row>
    <row r="15" spans="1:17" ht="15">
      <c r="A15" s="184">
        <v>4</v>
      </c>
      <c r="B15" s="381" t="s">
        <v>672</v>
      </c>
      <c r="C15" s="368" t="s">
        <v>20</v>
      </c>
      <c r="D15" s="187">
        <v>1</v>
      </c>
      <c r="E15" s="382">
        <v>200</v>
      </c>
      <c r="F15" s="189">
        <f t="shared" si="0"/>
        <v>0</v>
      </c>
      <c r="G15" s="190">
        <f t="shared" si="1"/>
        <v>0</v>
      </c>
      <c r="H15" s="191">
        <f t="shared" si="2"/>
        <v>25.510204081632651</v>
      </c>
      <c r="I15" s="190">
        <f t="shared" si="3"/>
        <v>5102.0408163265301</v>
      </c>
      <c r="J15" s="190">
        <f t="shared" si="4"/>
        <v>5102.0408163265301</v>
      </c>
      <c r="K15" s="383">
        <f t="shared" si="5"/>
        <v>25.510204081632651</v>
      </c>
      <c r="L15" s="384"/>
      <c r="M15" s="195">
        <v>0</v>
      </c>
      <c r="N15" s="195">
        <v>62.5</v>
      </c>
      <c r="O15" s="119"/>
      <c r="P15" s="196"/>
      <c r="Q15" s="196"/>
    </row>
    <row r="16" spans="1:17" ht="15">
      <c r="A16" s="184">
        <v>5</v>
      </c>
      <c r="B16" s="381" t="s">
        <v>673</v>
      </c>
      <c r="C16" s="368" t="s">
        <v>20</v>
      </c>
      <c r="D16" s="187">
        <v>1</v>
      </c>
      <c r="E16" s="382">
        <v>80</v>
      </c>
      <c r="F16" s="189">
        <f t="shared" si="0"/>
        <v>0</v>
      </c>
      <c r="G16" s="190">
        <f t="shared" si="1"/>
        <v>0</v>
      </c>
      <c r="H16" s="191">
        <f t="shared" si="2"/>
        <v>30.612244897959183</v>
      </c>
      <c r="I16" s="190">
        <f t="shared" si="3"/>
        <v>2448.9795918367345</v>
      </c>
      <c r="J16" s="190">
        <f t="shared" si="4"/>
        <v>2448.9795918367345</v>
      </c>
      <c r="K16" s="383">
        <f t="shared" si="5"/>
        <v>30.612244897959179</v>
      </c>
      <c r="L16" s="384"/>
      <c r="M16" s="195">
        <v>0</v>
      </c>
      <c r="N16" s="195">
        <v>75</v>
      </c>
      <c r="O16" s="119"/>
      <c r="P16" s="196"/>
      <c r="Q16" s="196"/>
    </row>
    <row r="17" spans="1:17" ht="15">
      <c r="A17" s="184">
        <v>6</v>
      </c>
      <c r="B17" s="381" t="s">
        <v>674</v>
      </c>
      <c r="C17" s="368" t="s">
        <v>668</v>
      </c>
      <c r="D17" s="187">
        <v>1</v>
      </c>
      <c r="E17" s="382">
        <v>0.5</v>
      </c>
      <c r="F17" s="189">
        <f t="shared" si="0"/>
        <v>1255.1020408163265</v>
      </c>
      <c r="G17" s="190">
        <f t="shared" si="1"/>
        <v>627.55102040816325</v>
      </c>
      <c r="H17" s="191">
        <f t="shared" si="2"/>
        <v>8.1632653061224492</v>
      </c>
      <c r="I17" s="190">
        <f t="shared" si="3"/>
        <v>4.0816326530612246</v>
      </c>
      <c r="J17" s="190">
        <f t="shared" si="4"/>
        <v>631.63265306122446</v>
      </c>
      <c r="K17" s="383">
        <f t="shared" si="5"/>
        <v>1263.2653061224489</v>
      </c>
      <c r="L17" s="384"/>
      <c r="M17" s="195">
        <v>3075</v>
      </c>
      <c r="N17" s="195">
        <v>20</v>
      </c>
      <c r="O17" s="119"/>
      <c r="P17" s="196"/>
      <c r="Q17" s="196"/>
    </row>
    <row r="18" spans="1:17" ht="25.5">
      <c r="A18" s="184">
        <v>7</v>
      </c>
      <c r="B18" s="381" t="s">
        <v>675</v>
      </c>
      <c r="C18" s="368" t="s">
        <v>52</v>
      </c>
      <c r="D18" s="187">
        <v>1</v>
      </c>
      <c r="E18" s="382">
        <v>1</v>
      </c>
      <c r="F18" s="189">
        <f t="shared" si="0"/>
        <v>1020.408163265306</v>
      </c>
      <c r="G18" s="190">
        <f t="shared" si="1"/>
        <v>1020.408163265306</v>
      </c>
      <c r="H18" s="191">
        <f t="shared" si="2"/>
        <v>0.81632653061224481</v>
      </c>
      <c r="I18" s="190">
        <f t="shared" si="3"/>
        <v>0.81632653061224481</v>
      </c>
      <c r="J18" s="190">
        <f t="shared" si="4"/>
        <v>1021.2244897959183</v>
      </c>
      <c r="K18" s="383">
        <f t="shared" si="5"/>
        <v>1021.2244897959183</v>
      </c>
      <c r="L18" s="384"/>
      <c r="M18" s="195">
        <v>2500</v>
      </c>
      <c r="N18" s="195">
        <v>2</v>
      </c>
      <c r="O18" s="119"/>
      <c r="P18" s="196"/>
      <c r="Q18" s="196"/>
    </row>
    <row r="19" spans="1:17" ht="13.5" thickBot="1">
      <c r="F19" s="208"/>
      <c r="G19" s="209">
        <f>SUM(G12:G18)</f>
        <v>3713.163265306122</v>
      </c>
      <c r="H19" s="210"/>
      <c r="I19" s="209">
        <f>SUM(I12:I18)</f>
        <v>10329.183673469388</v>
      </c>
      <c r="J19" s="211"/>
      <c r="M19" s="291"/>
      <c r="N19" s="291"/>
      <c r="P19" s="291"/>
      <c r="Q19" s="291"/>
    </row>
    <row r="20" spans="1:17" ht="13.5" thickBot="1">
      <c r="F20" s="214"/>
      <c r="G20" s="215" t="s">
        <v>185</v>
      </c>
      <c r="H20" s="216"/>
      <c r="I20" s="217"/>
      <c r="J20" s="375">
        <f>H20*G19</f>
        <v>0</v>
      </c>
      <c r="M20" s="291"/>
      <c r="N20" s="291"/>
      <c r="P20" s="291"/>
      <c r="Q20" s="291"/>
    </row>
    <row r="21" spans="1:17" ht="13.5" thickBot="1">
      <c r="F21" s="208"/>
      <c r="G21" s="219"/>
      <c r="H21" s="220"/>
      <c r="I21" s="219"/>
      <c r="J21" s="376"/>
      <c r="M21" s="291"/>
      <c r="N21" s="291"/>
      <c r="P21" s="291"/>
      <c r="Q21" s="291"/>
    </row>
    <row r="22" spans="1:17" ht="13.5" thickBot="1">
      <c r="F22" s="214"/>
      <c r="G22" s="217" t="s">
        <v>186</v>
      </c>
      <c r="H22" s="216"/>
      <c r="I22" s="217"/>
      <c r="J22" s="375">
        <f>SUM(J12:J20)</f>
        <v>14042.346938775509</v>
      </c>
      <c r="M22" s="291"/>
      <c r="N22" s="291"/>
      <c r="P22" s="291"/>
      <c r="Q22" s="291"/>
    </row>
    <row r="23" spans="1:17" ht="13.5" thickBot="1">
      <c r="F23" s="222"/>
      <c r="G23" s="223"/>
      <c r="H23" s="224"/>
      <c r="I23" s="223"/>
      <c r="J23" s="377"/>
      <c r="M23" s="291"/>
      <c r="N23" s="291"/>
      <c r="P23" s="291"/>
      <c r="Q23" s="291"/>
    </row>
    <row r="24" spans="1:17">
      <c r="F24" s="226"/>
      <c r="G24" s="227" t="s">
        <v>187</v>
      </c>
      <c r="H24" s="228"/>
      <c r="I24" s="229"/>
      <c r="J24" s="243">
        <f>J22*H24</f>
        <v>0</v>
      </c>
      <c r="M24" s="291"/>
      <c r="N24" s="291"/>
      <c r="P24" s="291"/>
      <c r="Q24" s="291"/>
    </row>
    <row r="25" spans="1:17" ht="13.5" thickBot="1">
      <c r="F25" s="231"/>
      <c r="G25" s="232" t="s">
        <v>188</v>
      </c>
      <c r="H25" s="233"/>
      <c r="I25" s="234"/>
      <c r="J25" s="235">
        <f>J22+J24</f>
        <v>14042.346938775509</v>
      </c>
      <c r="M25" s="291"/>
      <c r="N25" s="291"/>
      <c r="P25" s="291"/>
      <c r="Q25" s="291"/>
    </row>
    <row r="26" spans="1:17" ht="13.5" thickBot="1">
      <c r="F26" s="236"/>
      <c r="G26" s="237"/>
      <c r="H26" s="238"/>
      <c r="I26" s="239"/>
      <c r="J26" s="378"/>
      <c r="M26" s="291"/>
      <c r="N26" s="291"/>
      <c r="P26" s="291"/>
      <c r="Q26" s="291"/>
    </row>
    <row r="27" spans="1:17">
      <c r="F27" s="241"/>
      <c r="G27" s="227" t="s">
        <v>189</v>
      </c>
      <c r="H27" s="228"/>
      <c r="I27" s="229"/>
      <c r="J27" s="243">
        <f>J25*H27</f>
        <v>0</v>
      </c>
      <c r="M27" s="291"/>
      <c r="N27" s="291"/>
      <c r="P27" s="291"/>
      <c r="Q27" s="291"/>
    </row>
    <row r="28" spans="1:17" ht="13.5" thickBot="1">
      <c r="F28" s="231"/>
      <c r="G28" s="232" t="s">
        <v>188</v>
      </c>
      <c r="H28" s="233"/>
      <c r="I28" s="234"/>
      <c r="J28" s="235">
        <f>J25+J27</f>
        <v>14042.346938775509</v>
      </c>
      <c r="M28" s="291"/>
      <c r="N28" s="291"/>
      <c r="P28" s="291"/>
      <c r="Q28" s="291"/>
    </row>
    <row r="29" spans="1:17" ht="13.5" thickBot="1">
      <c r="F29" s="236"/>
      <c r="G29" s="237"/>
      <c r="H29" s="238"/>
      <c r="I29" s="239"/>
      <c r="J29" s="378"/>
      <c r="M29" s="291"/>
      <c r="N29" s="291"/>
      <c r="P29" s="291"/>
      <c r="Q29" s="291"/>
    </row>
    <row r="30" spans="1:17">
      <c r="F30" s="241"/>
      <c r="G30" s="242" t="s">
        <v>190</v>
      </c>
      <c r="H30" s="228">
        <v>0.18</v>
      </c>
      <c r="I30" s="229"/>
      <c r="J30" s="243">
        <f>J28*H30</f>
        <v>2527.6224489795914</v>
      </c>
      <c r="M30" s="291"/>
      <c r="N30" s="291"/>
      <c r="P30" s="291"/>
      <c r="Q30" s="291"/>
    </row>
    <row r="31" spans="1:17" ht="13.5" thickBot="1">
      <c r="F31" s="231"/>
      <c r="G31" s="244" t="s">
        <v>191</v>
      </c>
      <c r="H31" s="379" t="s">
        <v>11</v>
      </c>
      <c r="I31" s="246"/>
      <c r="J31" s="235">
        <f>J28+J30</f>
        <v>16569.9693877551</v>
      </c>
      <c r="M31" s="291"/>
      <c r="N31" s="291"/>
      <c r="P31" s="291"/>
      <c r="Q31" s="291"/>
    </row>
    <row r="32" spans="1:17">
      <c r="M32" s="291"/>
      <c r="N32" s="291"/>
    </row>
    <row r="33" spans="10:14">
      <c r="M33" s="291"/>
      <c r="N33" s="291"/>
    </row>
    <row r="34" spans="10:14">
      <c r="J34" s="380"/>
      <c r="M34" s="291"/>
      <c r="N34" s="291"/>
    </row>
    <row r="35" spans="10:14">
      <c r="M35" s="291"/>
      <c r="N35" s="291"/>
    </row>
  </sheetData>
  <mergeCells count="19">
    <mergeCell ref="A5:F5"/>
    <mergeCell ref="B1:D1"/>
    <mergeCell ref="A2:B2"/>
    <mergeCell ref="H2:J2"/>
    <mergeCell ref="A3:F3"/>
    <mergeCell ref="A4:F4"/>
    <mergeCell ref="A6:F6"/>
    <mergeCell ref="A7:A8"/>
    <mergeCell ref="C7:C8"/>
    <mergeCell ref="D7:E7"/>
    <mergeCell ref="F7:G7"/>
    <mergeCell ref="H7:I7"/>
    <mergeCell ref="A11:K11"/>
    <mergeCell ref="J7:J8"/>
    <mergeCell ref="K7:K8"/>
    <mergeCell ref="M7:M8"/>
    <mergeCell ref="P7:P8"/>
    <mergeCell ref="Q7:Q8"/>
    <mergeCell ref="N7:N8"/>
  </mergeCells>
  <phoneticPr fontId="13" type="noConversion"/>
  <pageMargins left="0.7" right="0.7" top="0.75" bottom="0.75" header="0.3" footer="0.3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TOTAL</vt:lpstr>
      <vt:lpstr>1. ელექტროობა</vt:lpstr>
      <vt:lpstr>2. ვენტილაცია</vt:lpstr>
      <vt:lpstr>3. გათბობა-გაგრილება</vt:lpstr>
      <vt:lpstr>4. კანალიზაცია</vt:lpstr>
      <vt:lpstr>5. სახანძრო უსაფრთხოება</vt:lpstr>
      <vt:lpstr>6. სუსტი დენები</vt:lpstr>
      <vt:lpstr>7. დამატებითი სამუშაო</vt:lpstr>
      <vt:lpstr>'1. ელექტროობა'!Область_печати</vt:lpstr>
      <vt:lpstr>'2. ვენტილაცია'!Область_печати</vt:lpstr>
      <vt:lpstr>'3. გათბობა-გაგრილება'!Область_печати</vt:lpstr>
      <vt:lpstr>'4. კანალიზაცია'!Область_печати</vt:lpstr>
      <vt:lpstr>'5. სახანძრო უსაფრთხოება'!Область_печати</vt:lpstr>
      <vt:lpstr>'6. სუსტი დენები'!Область_печати</vt:lpstr>
      <vt:lpstr>'7. დამატებითი სამუშაო'!Область_печати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Usere</dc:creator>
  <cp:lastModifiedBy>xvicha</cp:lastModifiedBy>
  <cp:lastPrinted>2013-11-21T13:03:32Z</cp:lastPrinted>
  <dcterms:created xsi:type="dcterms:W3CDTF">2013-10-10T07:32:43Z</dcterms:created>
  <dcterms:modified xsi:type="dcterms:W3CDTF">2018-05-23T13:39:58Z</dcterms:modified>
</cp:coreProperties>
</file>